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v.hritsenko\Desktop\ГОВЦ\Оголошення\"/>
    </mc:Choice>
  </mc:AlternateContent>
  <xr:revisionPtr revIDLastSave="0" documentId="13_ncr:1_{0D5866CF-6C24-4F4C-9B85-1EC20CAE949A}" xr6:coauthVersionLast="36" xr6:coauthVersionMax="36" xr10:uidLastSave="{00000000-0000-0000-0000-000000000000}"/>
  <bookViews>
    <workbookView xWindow="0" yWindow="0" windowWidth="28800" windowHeight="12225" tabRatio="512" xr2:uid="{00000000-000D-0000-FFFF-FFFF00000000}"/>
  </bookViews>
  <sheets>
    <sheet name="Розрахунок ГоВЦ" sheetId="1" r:id="rId1"/>
  </sheets>
  <definedNames>
    <definedName name="_xlnm._FilterDatabase" localSheetId="0" hidden="1">'Розрахунок ГоВЦ'!$A$6:$T$67</definedName>
    <definedName name="_xlnm.Print_Titles" localSheetId="0">'Розрахунок ГоВЦ'!$6:$6</definedName>
    <definedName name="_xlnm.Print_Area" localSheetId="0">'Розрахунок ГоВЦ'!$A$1:$U$67</definedName>
  </definedNames>
  <calcPr calcId="191029"/>
</workbook>
</file>

<file path=xl/calcChain.xml><?xml version="1.0" encoding="utf-8"?>
<calcChain xmlns="http://schemas.openxmlformats.org/spreadsheetml/2006/main">
  <c r="T65" i="1" l="1"/>
  <c r="T60" i="1"/>
  <c r="T59" i="1"/>
  <c r="T58" i="1"/>
  <c r="T57" i="1"/>
  <c r="T56" i="1"/>
  <c r="T55" i="1"/>
  <c r="T54" i="1"/>
  <c r="T49" i="1"/>
  <c r="T48" i="1"/>
  <c r="T40" i="1"/>
  <c r="T38" i="1"/>
  <c r="T37" i="1"/>
  <c r="T36" i="1"/>
  <c r="T35" i="1"/>
  <c r="T33" i="1"/>
  <c r="T32" i="1"/>
  <c r="T31" i="1"/>
  <c r="T27" i="1"/>
  <c r="T26" i="1"/>
  <c r="T25" i="1"/>
  <c r="T24" i="1"/>
  <c r="T23" i="1"/>
  <c r="T22" i="1"/>
  <c r="T21" i="1"/>
  <c r="T20" i="1"/>
  <c r="T15" i="1"/>
  <c r="T14" i="1"/>
  <c r="T13" i="1"/>
  <c r="T12" i="1"/>
  <c r="T11" i="1"/>
  <c r="T10" i="1"/>
  <c r="T9" i="1"/>
  <c r="Q8" i="1"/>
  <c r="T8" i="1"/>
  <c r="Q64" i="1"/>
  <c r="Q63" i="1"/>
  <c r="Q62" i="1"/>
  <c r="Q61" i="1"/>
  <c r="Q32" i="1"/>
  <c r="Q31" i="1"/>
  <c r="Q27" i="1"/>
  <c r="Q26" i="1"/>
  <c r="Q25" i="1"/>
  <c r="Q24" i="1"/>
  <c r="Q23" i="1"/>
  <c r="Q22" i="1"/>
  <c r="Q21" i="1"/>
  <c r="Q20" i="1"/>
  <c r="Q11" i="1"/>
  <c r="Q10" i="1"/>
  <c r="Q9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0" i="1"/>
  <c r="N39" i="1"/>
  <c r="N38" i="1"/>
  <c r="N37" i="1"/>
  <c r="N36" i="1"/>
  <c r="N35" i="1"/>
  <c r="N34" i="1"/>
  <c r="N33" i="1"/>
  <c r="U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7" i="1"/>
  <c r="N15" i="1"/>
  <c r="N14" i="1"/>
  <c r="N13" i="1"/>
  <c r="N11" i="1"/>
  <c r="N10" i="1"/>
  <c r="N9" i="1"/>
  <c r="N8" i="1"/>
  <c r="N7" i="1"/>
  <c r="K63" i="1"/>
  <c r="K62" i="1"/>
  <c r="K61" i="1"/>
  <c r="K60" i="1"/>
  <c r="K59" i="1"/>
  <c r="K58" i="1"/>
  <c r="K57" i="1"/>
  <c r="K56" i="1"/>
  <c r="U56" i="1"/>
  <c r="K55" i="1"/>
  <c r="K53" i="1"/>
  <c r="K52" i="1"/>
  <c r="K51" i="1"/>
  <c r="K50" i="1"/>
  <c r="K49" i="1"/>
  <c r="K48" i="1"/>
  <c r="K40" i="1"/>
  <c r="U40" i="1" s="1"/>
  <c r="K38" i="1"/>
  <c r="K37" i="1"/>
  <c r="K36" i="1"/>
  <c r="U36" i="1" s="1"/>
  <c r="K35" i="1"/>
  <c r="K32" i="1"/>
  <c r="K31" i="1"/>
  <c r="K27" i="1"/>
  <c r="K26" i="1"/>
  <c r="K25" i="1"/>
  <c r="K24" i="1"/>
  <c r="K23" i="1"/>
  <c r="K22" i="1"/>
  <c r="K21" i="1"/>
  <c r="K20" i="1"/>
  <c r="K15" i="1"/>
  <c r="K14" i="1"/>
  <c r="K13" i="1"/>
  <c r="K12" i="1"/>
  <c r="U12" i="1" s="1"/>
  <c r="K11" i="1"/>
  <c r="K10" i="1"/>
  <c r="K9" i="1"/>
  <c r="K8" i="1"/>
  <c r="U8" i="1" s="1"/>
  <c r="K7" i="1"/>
  <c r="U7" i="1" s="1"/>
  <c r="H64" i="1"/>
  <c r="U64" i="1"/>
  <c r="H63" i="1"/>
  <c r="U63" i="1" s="1"/>
  <c r="H62" i="1"/>
  <c r="H61" i="1"/>
  <c r="U61" i="1" s="1"/>
  <c r="H60" i="1"/>
  <c r="H59" i="1"/>
  <c r="U59" i="1"/>
  <c r="H58" i="1"/>
  <c r="U58" i="1" s="1"/>
  <c r="H57" i="1"/>
  <c r="H53" i="1"/>
  <c r="U53" i="1"/>
  <c r="H52" i="1"/>
  <c r="H51" i="1"/>
  <c r="U51" i="1" s="1"/>
  <c r="H50" i="1"/>
  <c r="H49" i="1"/>
  <c r="U49" i="1" s="1"/>
  <c r="H48" i="1"/>
  <c r="H38" i="1"/>
  <c r="H37" i="1"/>
  <c r="U37" i="1" s="1"/>
  <c r="H36" i="1"/>
  <c r="H35" i="1"/>
  <c r="U35" i="1" s="1"/>
  <c r="H32" i="1"/>
  <c r="U32" i="1" s="1"/>
  <c r="H31" i="1"/>
  <c r="U31" i="1"/>
  <c r="H27" i="1"/>
  <c r="U27" i="1" s="1"/>
  <c r="H26" i="1"/>
  <c r="H25" i="1"/>
  <c r="U25" i="1" s="1"/>
  <c r="H24" i="1"/>
  <c r="U24" i="1"/>
  <c r="H23" i="1"/>
  <c r="U23" i="1" s="1"/>
  <c r="H22" i="1"/>
  <c r="H21" i="1"/>
  <c r="U21" i="1"/>
  <c r="H20" i="1"/>
  <c r="U20" i="1" s="1"/>
  <c r="H15" i="1"/>
  <c r="U15" i="1" s="1"/>
  <c r="H14" i="1"/>
  <c r="H13" i="1"/>
  <c r="U13" i="1" s="1"/>
  <c r="H11" i="1"/>
  <c r="H10" i="1"/>
  <c r="U10" i="1"/>
  <c r="H9" i="1"/>
  <c r="U9" i="1" s="1"/>
  <c r="H8" i="1"/>
  <c r="U60" i="1"/>
  <c r="U57" i="1"/>
  <c r="U55" i="1"/>
  <c r="U11" i="1"/>
  <c r="U38" i="1"/>
  <c r="U62" i="1"/>
  <c r="U14" i="1"/>
  <c r="U22" i="1"/>
  <c r="U26" i="1"/>
  <c r="U48" i="1"/>
  <c r="U52" i="1"/>
  <c r="U50" i="1"/>
  <c r="U54" i="1"/>
</calcChain>
</file>

<file path=xl/sharedStrings.xml><?xml version="1.0" encoding="utf-8"?>
<sst xmlns="http://schemas.openxmlformats.org/spreadsheetml/2006/main" count="423" uniqueCount="152">
  <si>
    <t>№ з/п</t>
  </si>
  <si>
    <t>Код АТХ</t>
  </si>
  <si>
    <t>Медіанна ціна у референтних країнах</t>
  </si>
  <si>
    <t>Польща</t>
  </si>
  <si>
    <t>Словаччина</t>
  </si>
  <si>
    <t>Чехія</t>
  </si>
  <si>
    <t>Латвія</t>
  </si>
  <si>
    <t>Угорщина</t>
  </si>
  <si>
    <t xml:space="preserve"> PLN</t>
  </si>
  <si>
    <t>грн.</t>
  </si>
  <si>
    <t>EUR</t>
  </si>
  <si>
    <t>CZK</t>
  </si>
  <si>
    <t xml:space="preserve"> HUF</t>
  </si>
  <si>
    <t xml:space="preserve">Міжнародна непатентована назва </t>
  </si>
  <si>
    <t>Форма випуску лікарського засобу</t>
  </si>
  <si>
    <t>Дозування   лікарського засобу</t>
  </si>
  <si>
    <t>Гранична оптово-відпускна ціна в перерахуванні на одиницю лікарської форми, грн.</t>
  </si>
  <si>
    <t>Діазепам (Diazepam)</t>
  </si>
  <si>
    <t>N05BA01</t>
  </si>
  <si>
    <t>ін’єкції (розчин для ін'єкцій), в ампулах</t>
  </si>
  <si>
    <t>5 мг/мл, по 2 мл</t>
  </si>
  <si>
    <t>Еноксапарин (Enoxaparin)</t>
  </si>
  <si>
    <t>B01AB05</t>
  </si>
  <si>
    <t>ін’єкції (розчин для ін'єкцій), у шприц-дозах</t>
  </si>
  <si>
    <t>2000 анти-Ха МО/0,2 мл</t>
  </si>
  <si>
    <t>4000 анти-Ха МО/0,4 мл</t>
  </si>
  <si>
    <t>6000 анти-Ха МО/0,6 мл</t>
  </si>
  <si>
    <t>8000 анти-Ха МО/0,8 мл</t>
  </si>
  <si>
    <t>Севофлуран (Sevoflurane)</t>
  </si>
  <si>
    <t>N01AB08</t>
  </si>
  <si>
    <t>рідина для інгаляцій</t>
  </si>
  <si>
    <t>Надропарин (Nadroparin)</t>
  </si>
  <si>
    <t>B01AB06</t>
  </si>
  <si>
    <t>ін’єкції (розчин для ін'єкцій), у шприцах</t>
  </si>
  <si>
    <t>2850 анти-Ха МО/ 0,3 мл</t>
  </si>
  <si>
    <t>3800 анти-Ха МО/ 0,4 мл</t>
  </si>
  <si>
    <t>5700 анти-Ха МО/ 0,6 мл</t>
  </si>
  <si>
    <t>Транексамова кислота (Tranexamic acid)</t>
  </si>
  <si>
    <t>B02AA02</t>
  </si>
  <si>
    <t>ін’єкції (розчин для ін'єкцій), ампула</t>
  </si>
  <si>
    <t>50 мг/мл по 5 мл</t>
  </si>
  <si>
    <t>100 мг/мл по 5 мл</t>
  </si>
  <si>
    <t>50 мг/мл по 10 мл</t>
  </si>
  <si>
    <t>100 мг/мл по 10 мл</t>
  </si>
  <si>
    <t>Такролімус (Tacrolimus)</t>
  </si>
  <si>
    <t>L04AD02</t>
  </si>
  <si>
    <t xml:space="preserve">тверда пероральна лікарська форма (капсули тверді) </t>
  </si>
  <si>
    <t>0.5 мг</t>
  </si>
  <si>
    <t>тверда пероральна лікарська форма (капсули тверді)</t>
  </si>
  <si>
    <t>1 мг</t>
  </si>
  <si>
    <t xml:space="preserve">капсули пролонгованої дії </t>
  </si>
  <si>
    <t>3 мг</t>
  </si>
  <si>
    <t>5 мг</t>
  </si>
  <si>
    <t>Рисперидон (Risperidone)</t>
  </si>
  <si>
    <t xml:space="preserve">N05AX08
</t>
  </si>
  <si>
    <t>тверда пероральна лікарська форма (таблетки, вкриті плівковою оболонкою)</t>
  </si>
  <si>
    <t>2 мг</t>
  </si>
  <si>
    <t>4 мг</t>
  </si>
  <si>
    <t>розчин оральний,  флакон</t>
  </si>
  <si>
    <t>1 мг/мл по 30 мл</t>
  </si>
  <si>
    <t>Вальпроєва кислота/Вальпроат натрію (Valproic acid/Sodium valproate)</t>
  </si>
  <si>
    <t xml:space="preserve">N03AG01 </t>
  </si>
  <si>
    <t>таблетки, вкриті кишковорозчинною оболонкою</t>
  </si>
  <si>
    <t>300 мг</t>
  </si>
  <si>
    <t xml:space="preserve">500 мг </t>
  </si>
  <si>
    <t xml:space="preserve">200 мг </t>
  </si>
  <si>
    <t>сироп для перорального застосування , флакон в комплекті зі шприц-дозатором</t>
  </si>
  <si>
    <t>Морфін (Morphine)</t>
  </si>
  <si>
    <t>N02AA01</t>
  </si>
  <si>
    <t xml:space="preserve"> 10 мг/мл по 1 мл</t>
  </si>
  <si>
    <t>Фентаніл (Fentanyl)</t>
  </si>
  <si>
    <t>N01AH01</t>
  </si>
  <si>
    <t>0.05 мг/мл по 2 мл</t>
  </si>
  <si>
    <t>Пропофол (Propofol)</t>
  </si>
  <si>
    <t>N01AX10</t>
  </si>
  <si>
    <t>ін’єкції (емульсія для інфузії), ампула (флакон)</t>
  </si>
  <si>
    <t>10 мг/мл по 20 мл</t>
  </si>
  <si>
    <t>Доцетаксел (Docetaxel)</t>
  </si>
  <si>
    <t>L01CD02</t>
  </si>
  <si>
    <t>ін’єкції (концентрат для розчину для інфузій),  флакон</t>
  </si>
  <si>
    <t>20 мг/мл по 1 мл</t>
  </si>
  <si>
    <t xml:space="preserve">20 мг/мл по 4 мл </t>
  </si>
  <si>
    <t>20 мг/мл по 7 мл</t>
  </si>
  <si>
    <t>20 мг/мл по 8 мл</t>
  </si>
  <si>
    <t>Омепразол (Omeprazole)</t>
  </si>
  <si>
    <t>A02BC01</t>
  </si>
  <si>
    <t>порошок для приготування розчину для ін’єкцій ,ампула (флакон)</t>
  </si>
  <si>
    <t>40 мг</t>
  </si>
  <si>
    <t>Ванкоміцин (Vancomycin)</t>
  </si>
  <si>
    <t>J01XA01</t>
  </si>
  <si>
    <t>порошок для приготування розчину для ін’єкцій , флакон</t>
  </si>
  <si>
    <t>500 мг</t>
  </si>
  <si>
    <t>Гідроксиетилкрохмаль (Hydroxyethylstarch)</t>
  </si>
  <si>
    <t>B05AA07</t>
  </si>
  <si>
    <t>розчин для інфузій</t>
  </si>
  <si>
    <t>6% по  200 мл</t>
  </si>
  <si>
    <t>6%  по 250 мл</t>
  </si>
  <si>
    <t>6%  по 400 мл</t>
  </si>
  <si>
    <t>6% по  500 мл</t>
  </si>
  <si>
    <t>10% по 200 мл</t>
  </si>
  <si>
    <t>10% по 400 мл</t>
  </si>
  <si>
    <t>Бендамустин (Bendamustine)</t>
  </si>
  <si>
    <t>L01AA09</t>
  </si>
  <si>
    <t>ін’єкції (порошок для приготування концентрату для приготування розчину для інфузій), флакон</t>
  </si>
  <si>
    <t>100 мг</t>
  </si>
  <si>
    <t>25 мг</t>
  </si>
  <si>
    <t>Карбоплатин (Carboplatin)</t>
  </si>
  <si>
    <t>L01XA02</t>
  </si>
  <si>
    <t>ін’єкції (концентрат для приготування розчину для інфузій),  флакон</t>
  </si>
  <si>
    <t>10 мг/мл по  5 мл</t>
  </si>
  <si>
    <t>10 мг/мл по  15 мл</t>
  </si>
  <si>
    <t>10 мг/мл  по 45 мл</t>
  </si>
  <si>
    <t>10 мг/мл по  60 мл</t>
  </si>
  <si>
    <t>Амфотерицин B (Amphotericin B)</t>
  </si>
  <si>
    <t>J02AA01</t>
  </si>
  <si>
    <t xml:space="preserve">порошок/ліофілізат для приготування розчину для інфузій (концентрат для інфузій), 
</t>
  </si>
  <si>
    <t>50 мг/10 мл</t>
  </si>
  <si>
    <t>Піперацилін + тазобактам (Piperacillin and enzyme inhibitor)</t>
  </si>
  <si>
    <t>J01CR05</t>
  </si>
  <si>
    <t>порошок для ін’єкцій (порошок для розчину для ін'єкцій), флакон</t>
  </si>
  <si>
    <t>4,5г</t>
  </si>
  <si>
    <t>2,25 г</t>
  </si>
  <si>
    <t>Кальцію фолінат (Calcium folinate)</t>
  </si>
  <si>
    <t>V03AF03</t>
  </si>
  <si>
    <t>ін’єкції (розчин для ін'єкцій), ампула (флакон)</t>
  </si>
  <si>
    <t>10 мг/мл 5 мл</t>
  </si>
  <si>
    <t>10 мг/мл по 10 мл</t>
  </si>
  <si>
    <t>10 мг/мл по 50 мл</t>
  </si>
  <si>
    <t>Циклофосфамід (Cyclophosphamide)</t>
  </si>
  <si>
    <t>L01AA01</t>
  </si>
  <si>
    <t>порошок для розчину для ін'єкцій , флакон</t>
  </si>
  <si>
    <t>200 мг</t>
  </si>
  <si>
    <t>порошок для розчину для ін'єкцій, флакон</t>
  </si>
  <si>
    <t>1 г</t>
  </si>
  <si>
    <t>таблетки, вкриті цукровою оболонкою , блістер</t>
  </si>
  <si>
    <t>50 мг</t>
  </si>
  <si>
    <t>Фторурацил (Fluorouracil)</t>
  </si>
  <si>
    <t>L01BC02</t>
  </si>
  <si>
    <t>ін’єкції (концентрат для розчину для інфузій),  ампула</t>
  </si>
  <si>
    <t>250 мг по 5 мл</t>
  </si>
  <si>
    <t>Гемцитабін (Gemcitabine)</t>
  </si>
  <si>
    <t>L01BC05</t>
  </si>
  <si>
    <t>ліофілізат для розчину для інфузій ,флакон</t>
  </si>
  <si>
    <t>ліофілізат для розчину для інфузій , флакон</t>
  </si>
  <si>
    <t>дані відсутні</t>
  </si>
  <si>
    <t>N03AG01</t>
  </si>
  <si>
    <t>курс валюти НБУ
станом на 
11.08.2022</t>
  </si>
  <si>
    <t>Результати розрахунку граничних оптово-відпускних цін на деякі лікарські засоби, що закуповуються за бюджетні кошти, станом на 11 серпня 2022 року</t>
  </si>
  <si>
    <r>
      <t xml:space="preserve">таблетки, вкриті кишковорозчинною оболонкою 
</t>
    </r>
    <r>
      <rPr>
        <sz val="12"/>
        <color indexed="10"/>
        <rFont val="Times New Roman"/>
        <family val="2"/>
        <charset val="204"/>
      </rPr>
      <t/>
    </r>
  </si>
  <si>
    <t xml:space="preserve">1 г по 250мл у флаконах
</t>
  </si>
  <si>
    <t xml:space="preserve">50 мг/мл по 100 мл
</t>
  </si>
  <si>
    <t xml:space="preserve">10% по 500 мл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</si>
</sst>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\ _₴"/>
  </numFmts>
  <fonts count="1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186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FFDBB6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60"/>
      </patternFill>
    </fill>
    <fill>
      <patternFill patternType="solid">
        <fgColor theme="0"/>
        <bgColor indexed="51"/>
      </patternFill>
    </fill>
  </fills>
  <borders count="8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7" fillId="0" borderId="0"/>
  </cellStyleXfs>
  <cellXfs count="160">
    <xf numFmtId="0" fontId="0" fillId="0" borderId="0" xfId="0"/>
    <xf numFmtId="0" fontId="2" fillId="2" borderId="0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 wrapText="1"/>
    </xf>
    <xf numFmtId="0" fontId="8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Alignment="1">
      <alignment vertical="top"/>
    </xf>
    <xf numFmtId="164" fontId="8" fillId="2" borderId="14" xfId="0" applyNumberFormat="1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vertical="top" wrapText="1"/>
    </xf>
    <xf numFmtId="0" fontId="8" fillId="2" borderId="17" xfId="0" applyFont="1" applyFill="1" applyBorder="1" applyAlignment="1">
      <alignment vertical="top"/>
    </xf>
    <xf numFmtId="0" fontId="8" fillId="2" borderId="16" xfId="0" applyFont="1" applyFill="1" applyBorder="1" applyAlignment="1">
      <alignment vertical="top"/>
    </xf>
    <xf numFmtId="164" fontId="8" fillId="2" borderId="18" xfId="0" applyNumberFormat="1" applyFont="1" applyFill="1" applyBorder="1" applyAlignment="1">
      <alignment horizontal="center" vertical="top" wrapText="1"/>
    </xf>
    <xf numFmtId="0" fontId="8" fillId="2" borderId="20" xfId="0" applyFont="1" applyFill="1" applyBorder="1" applyAlignment="1">
      <alignment horizontal="center" vertical="top" wrapText="1"/>
    </xf>
    <xf numFmtId="0" fontId="9" fillId="2" borderId="21" xfId="0" applyFont="1" applyFill="1" applyBorder="1" applyAlignment="1">
      <alignment horizontal="center" vertical="top" wrapText="1"/>
    </xf>
    <xf numFmtId="0" fontId="9" fillId="2" borderId="22" xfId="0" applyFont="1" applyFill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vertical="top" wrapText="1"/>
    </xf>
    <xf numFmtId="0" fontId="8" fillId="2" borderId="24" xfId="0" applyFont="1" applyFill="1" applyBorder="1" applyAlignment="1">
      <alignment horizontal="center" vertical="top" wrapText="1"/>
    </xf>
    <xf numFmtId="0" fontId="8" fillId="2" borderId="25" xfId="0" applyFont="1" applyFill="1" applyBorder="1" applyAlignment="1">
      <alignment horizontal="center" vertical="top" wrapText="1"/>
    </xf>
    <xf numFmtId="0" fontId="8" fillId="2" borderId="26" xfId="0" applyFont="1" applyFill="1" applyBorder="1" applyAlignment="1">
      <alignment horizontal="center" vertical="top" wrapText="1"/>
    </xf>
    <xf numFmtId="0" fontId="8" fillId="2" borderId="27" xfId="0" applyFont="1" applyFill="1" applyBorder="1" applyAlignment="1">
      <alignment horizontal="center" vertical="top" wrapText="1"/>
    </xf>
    <xf numFmtId="0" fontId="10" fillId="3" borderId="28" xfId="0" applyFont="1" applyFill="1" applyBorder="1" applyAlignment="1">
      <alignment horizontal="center" vertical="top" wrapText="1"/>
    </xf>
    <xf numFmtId="0" fontId="10" fillId="3" borderId="29" xfId="0" applyFont="1" applyFill="1" applyBorder="1" applyAlignment="1">
      <alignment horizontal="center" vertical="top" wrapText="1"/>
    </xf>
    <xf numFmtId="0" fontId="9" fillId="3" borderId="30" xfId="0" applyFont="1" applyFill="1" applyBorder="1" applyAlignment="1">
      <alignment vertical="top" wrapText="1"/>
    </xf>
    <xf numFmtId="0" fontId="9" fillId="3" borderId="31" xfId="0" applyFont="1" applyFill="1" applyBorder="1" applyAlignment="1">
      <alignment vertical="top" wrapText="1"/>
    </xf>
    <xf numFmtId="0" fontId="9" fillId="3" borderId="32" xfId="0" applyFont="1" applyFill="1" applyBorder="1" applyAlignment="1">
      <alignment vertical="top" wrapText="1"/>
    </xf>
    <xf numFmtId="0" fontId="9" fillId="3" borderId="33" xfId="0" applyFont="1" applyFill="1" applyBorder="1" applyAlignment="1">
      <alignment horizontal="center" vertical="top" wrapText="1"/>
    </xf>
    <xf numFmtId="49" fontId="9" fillId="4" borderId="34" xfId="0" applyNumberFormat="1" applyFont="1" applyFill="1" applyBorder="1" applyAlignment="1">
      <alignment horizontal="center" vertical="center" wrapText="1"/>
    </xf>
    <xf numFmtId="164" fontId="9" fillId="2" borderId="35" xfId="0" applyNumberFormat="1" applyFont="1" applyFill="1" applyBorder="1" applyAlignment="1">
      <alignment horizontal="center" vertical="top"/>
    </xf>
    <xf numFmtId="164" fontId="9" fillId="3" borderId="33" xfId="0" applyNumberFormat="1" applyFont="1" applyFill="1" applyBorder="1" applyAlignment="1">
      <alignment horizontal="center" vertical="top" wrapText="1"/>
    </xf>
    <xf numFmtId="0" fontId="9" fillId="2" borderId="34" xfId="0" applyFont="1" applyFill="1" applyBorder="1" applyAlignment="1">
      <alignment horizontal="center" vertical="top"/>
    </xf>
    <xf numFmtId="164" fontId="9" fillId="2" borderId="36" xfId="0" applyNumberFormat="1" applyFont="1" applyFill="1" applyBorder="1" applyAlignment="1">
      <alignment horizontal="center" vertical="top"/>
    </xf>
    <xf numFmtId="164" fontId="9" fillId="2" borderId="37" xfId="0" applyNumberFormat="1" applyFont="1" applyFill="1" applyBorder="1" applyAlignment="1">
      <alignment horizontal="center" vertical="top"/>
    </xf>
    <xf numFmtId="0" fontId="9" fillId="3" borderId="37" xfId="0" applyFont="1" applyFill="1" applyBorder="1" applyAlignment="1">
      <alignment horizontal="center" vertical="top" wrapText="1"/>
    </xf>
    <xf numFmtId="0" fontId="10" fillId="3" borderId="38" xfId="0" applyFont="1" applyFill="1" applyBorder="1" applyAlignment="1">
      <alignment horizontal="center" vertical="top" wrapText="1"/>
    </xf>
    <xf numFmtId="0" fontId="10" fillId="3" borderId="39" xfId="0" applyFont="1" applyFill="1" applyBorder="1" applyAlignment="1">
      <alignment horizontal="center" vertical="top" wrapText="1"/>
    </xf>
    <xf numFmtId="0" fontId="9" fillId="3" borderId="40" xfId="0" applyFont="1" applyFill="1" applyBorder="1" applyAlignment="1">
      <alignment vertical="top" wrapText="1"/>
    </xf>
    <xf numFmtId="0" fontId="9" fillId="3" borderId="41" xfId="0" applyFont="1" applyFill="1" applyBorder="1" applyAlignment="1">
      <alignment vertical="top" wrapText="1"/>
    </xf>
    <xf numFmtId="0" fontId="9" fillId="3" borderId="42" xfId="0" applyFont="1" applyFill="1" applyBorder="1" applyAlignment="1">
      <alignment vertical="top" wrapText="1"/>
    </xf>
    <xf numFmtId="164" fontId="9" fillId="2" borderId="43" xfId="0" applyNumberFormat="1" applyFont="1" applyFill="1" applyBorder="1" applyAlignment="1">
      <alignment horizontal="center" vertical="top" wrapText="1"/>
    </xf>
    <xf numFmtId="0" fontId="9" fillId="2" borderId="44" xfId="0" applyFont="1" applyFill="1" applyBorder="1" applyAlignment="1">
      <alignment horizontal="center" vertical="top"/>
    </xf>
    <xf numFmtId="164" fontId="9" fillId="2" borderId="45" xfId="0" applyNumberFormat="1" applyFont="1" applyFill="1" applyBorder="1" applyAlignment="1">
      <alignment vertical="top" wrapText="1"/>
    </xf>
    <xf numFmtId="164" fontId="9" fillId="3" borderId="43" xfId="0" applyNumberFormat="1" applyFont="1" applyFill="1" applyBorder="1" applyAlignment="1">
      <alignment horizontal="center" vertical="top" wrapText="1"/>
    </xf>
    <xf numFmtId="164" fontId="9" fillId="2" borderId="46" xfId="0" applyNumberFormat="1" applyFont="1" applyFill="1" applyBorder="1" applyAlignment="1">
      <alignment horizontal="center" vertical="top"/>
    </xf>
    <xf numFmtId="164" fontId="9" fillId="2" borderId="47" xfId="0" applyNumberFormat="1" applyFont="1" applyFill="1" applyBorder="1" applyAlignment="1">
      <alignment horizontal="center" vertical="top"/>
    </xf>
    <xf numFmtId="164" fontId="9" fillId="2" borderId="47" xfId="0" applyNumberFormat="1" applyFont="1" applyFill="1" applyBorder="1" applyAlignment="1">
      <alignment horizontal="center" vertical="top" wrapText="1"/>
    </xf>
    <xf numFmtId="0" fontId="10" fillId="3" borderId="49" xfId="0" applyFont="1" applyFill="1" applyBorder="1" applyAlignment="1">
      <alignment horizontal="center" vertical="top" wrapText="1"/>
    </xf>
    <xf numFmtId="0" fontId="10" fillId="3" borderId="50" xfId="0" applyFont="1" applyFill="1" applyBorder="1" applyAlignment="1">
      <alignment horizontal="center" vertical="top" wrapText="1"/>
    </xf>
    <xf numFmtId="0" fontId="9" fillId="3" borderId="51" xfId="0" applyFont="1" applyFill="1" applyBorder="1" applyAlignment="1">
      <alignment vertical="top" wrapText="1"/>
    </xf>
    <xf numFmtId="0" fontId="9" fillId="3" borderId="52" xfId="0" applyFont="1" applyFill="1" applyBorder="1" applyAlignment="1">
      <alignment vertical="top" wrapText="1"/>
    </xf>
    <xf numFmtId="0" fontId="9" fillId="3" borderId="53" xfId="0" applyFont="1" applyFill="1" applyBorder="1" applyAlignment="1">
      <alignment vertical="top" wrapText="1"/>
    </xf>
    <xf numFmtId="164" fontId="9" fillId="2" borderId="8" xfId="0" applyNumberFormat="1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/>
    </xf>
    <xf numFmtId="164" fontId="9" fillId="2" borderId="54" xfId="0" applyNumberFormat="1" applyFont="1" applyFill="1" applyBorder="1" applyAlignment="1">
      <alignment vertical="top" wrapText="1"/>
    </xf>
    <xf numFmtId="164" fontId="9" fillId="3" borderId="8" xfId="0" applyNumberFormat="1" applyFont="1" applyFill="1" applyBorder="1" applyAlignment="1">
      <alignment horizontal="center" vertical="top" wrapText="1"/>
    </xf>
    <xf numFmtId="164" fontId="9" fillId="2" borderId="10" xfId="0" applyNumberFormat="1" applyFont="1" applyFill="1" applyBorder="1" applyAlignment="1">
      <alignment horizontal="center" vertical="top"/>
    </xf>
    <xf numFmtId="164" fontId="9" fillId="2" borderId="55" xfId="0" applyNumberFormat="1" applyFont="1" applyFill="1" applyBorder="1" applyAlignment="1">
      <alignment horizontal="center" vertical="top"/>
    </xf>
    <xf numFmtId="164" fontId="9" fillId="2" borderId="55" xfId="0" applyNumberFormat="1" applyFont="1" applyFill="1" applyBorder="1" applyAlignment="1">
      <alignment horizontal="center" vertical="top" wrapText="1"/>
    </xf>
    <xf numFmtId="0" fontId="10" fillId="3" borderId="56" xfId="0" applyFont="1" applyFill="1" applyBorder="1" applyAlignment="1">
      <alignment horizontal="center" vertical="top" wrapText="1"/>
    </xf>
    <xf numFmtId="0" fontId="10" fillId="3" borderId="57" xfId="0" applyFont="1" applyFill="1" applyBorder="1" applyAlignment="1">
      <alignment horizontal="center" vertical="top" wrapText="1"/>
    </xf>
    <xf numFmtId="0" fontId="9" fillId="3" borderId="58" xfId="0" applyFont="1" applyFill="1" applyBorder="1" applyAlignment="1">
      <alignment vertical="top" wrapText="1"/>
    </xf>
    <xf numFmtId="0" fontId="9" fillId="3" borderId="59" xfId="0" applyFont="1" applyFill="1" applyBorder="1" applyAlignment="1">
      <alignment vertical="top" wrapText="1"/>
    </xf>
    <xf numFmtId="0" fontId="9" fillId="3" borderId="60" xfId="0" applyFont="1" applyFill="1" applyBorder="1" applyAlignment="1">
      <alignment vertical="top" wrapText="1"/>
    </xf>
    <xf numFmtId="164" fontId="9" fillId="2" borderId="14" xfId="0" applyNumberFormat="1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/>
    </xf>
    <xf numFmtId="164" fontId="9" fillId="2" borderId="17" xfId="0" applyNumberFormat="1" applyFont="1" applyFill="1" applyBorder="1" applyAlignment="1">
      <alignment vertical="top" wrapText="1"/>
    </xf>
    <xf numFmtId="164" fontId="9" fillId="3" borderId="14" xfId="0" applyNumberFormat="1" applyFont="1" applyFill="1" applyBorder="1" applyAlignment="1">
      <alignment horizontal="center" vertical="top" wrapText="1"/>
    </xf>
    <xf numFmtId="164" fontId="9" fillId="2" borderId="16" xfId="0" applyNumberFormat="1" applyFont="1" applyFill="1" applyBorder="1" applyAlignment="1">
      <alignment horizontal="center" vertical="top"/>
    </xf>
    <xf numFmtId="164" fontId="9" fillId="2" borderId="18" xfId="0" applyNumberFormat="1" applyFont="1" applyFill="1" applyBorder="1" applyAlignment="1">
      <alignment horizontal="center" vertical="top"/>
    </xf>
    <xf numFmtId="164" fontId="9" fillId="2" borderId="18" xfId="0" applyNumberFormat="1" applyFont="1" applyFill="1" applyBorder="1" applyAlignment="1">
      <alignment horizontal="center" vertical="top" wrapText="1"/>
    </xf>
    <xf numFmtId="0" fontId="9" fillId="5" borderId="32" xfId="0" applyFont="1" applyFill="1" applyBorder="1" applyAlignment="1">
      <alignment horizontal="left" vertical="top" wrapText="1"/>
    </xf>
    <xf numFmtId="164" fontId="9" fillId="2" borderId="61" xfId="0" applyNumberFormat="1" applyFont="1" applyFill="1" applyBorder="1" applyAlignment="1">
      <alignment horizontal="center" vertical="top" wrapText="1"/>
    </xf>
    <xf numFmtId="0" fontId="9" fillId="2" borderId="62" xfId="0" applyFont="1" applyFill="1" applyBorder="1" applyAlignment="1">
      <alignment vertical="top" wrapText="1"/>
    </xf>
    <xf numFmtId="0" fontId="9" fillId="2" borderId="63" xfId="0" applyFont="1" applyFill="1" applyBorder="1" applyAlignment="1">
      <alignment vertical="top" wrapText="1"/>
    </xf>
    <xf numFmtId="164" fontId="9" fillId="3" borderId="61" xfId="0" applyNumberFormat="1" applyFont="1" applyFill="1" applyBorder="1" applyAlignment="1">
      <alignment horizontal="center" vertical="top" wrapText="1"/>
    </xf>
    <xf numFmtId="0" fontId="9" fillId="2" borderId="62" xfId="0" applyFont="1" applyFill="1" applyBorder="1" applyAlignment="1">
      <alignment horizontal="center" vertical="top"/>
    </xf>
    <xf numFmtId="164" fontId="9" fillId="2" borderId="64" xfId="0" applyNumberFormat="1" applyFont="1" applyFill="1" applyBorder="1" applyAlignment="1">
      <alignment horizontal="center" vertical="top"/>
    </xf>
    <xf numFmtId="164" fontId="9" fillId="2" borderId="65" xfId="0" applyNumberFormat="1" applyFont="1" applyFill="1" applyBorder="1" applyAlignment="1">
      <alignment horizontal="center" vertical="top"/>
    </xf>
    <xf numFmtId="0" fontId="9" fillId="2" borderId="64" xfId="0" applyFont="1" applyFill="1" applyBorder="1" applyAlignment="1">
      <alignment vertical="top" wrapText="1"/>
    </xf>
    <xf numFmtId="164" fontId="9" fillId="2" borderId="65" xfId="0" applyNumberFormat="1" applyFont="1" applyFill="1" applyBorder="1" applyAlignment="1">
      <alignment horizontal="center" vertical="top" wrapText="1"/>
    </xf>
    <xf numFmtId="0" fontId="9" fillId="2" borderId="44" xfId="0" applyFont="1" applyFill="1" applyBorder="1" applyAlignment="1">
      <alignment vertical="top" wrapText="1"/>
    </xf>
    <xf numFmtId="0" fontId="9" fillId="2" borderId="46" xfId="0" applyFont="1" applyFill="1" applyBorder="1" applyAlignment="1">
      <alignment vertical="top" wrapText="1"/>
    </xf>
    <xf numFmtId="0" fontId="9" fillId="2" borderId="9" xfId="0" applyFont="1" applyFill="1" applyBorder="1" applyAlignment="1">
      <alignment vertical="top" wrapText="1"/>
    </xf>
    <xf numFmtId="0" fontId="9" fillId="2" borderId="10" xfId="0" applyFont="1" applyFill="1" applyBorder="1" applyAlignment="1">
      <alignment vertical="top" wrapText="1"/>
    </xf>
    <xf numFmtId="0" fontId="10" fillId="3" borderId="67" xfId="0" applyFont="1" applyFill="1" applyBorder="1" applyAlignment="1">
      <alignment horizontal="center" vertical="top" wrapText="1"/>
    </xf>
    <xf numFmtId="0" fontId="9" fillId="3" borderId="68" xfId="0" applyFont="1" applyFill="1" applyBorder="1" applyAlignment="1">
      <alignment vertical="top" wrapText="1"/>
    </xf>
    <xf numFmtId="0" fontId="9" fillId="3" borderId="69" xfId="0" applyFont="1" applyFill="1" applyBorder="1" applyAlignment="1">
      <alignment vertical="top" wrapText="1"/>
    </xf>
    <xf numFmtId="0" fontId="9" fillId="3" borderId="70" xfId="0" applyFont="1" applyFill="1" applyBorder="1" applyAlignment="1">
      <alignment vertical="top" wrapText="1"/>
    </xf>
    <xf numFmtId="0" fontId="9" fillId="2" borderId="15" xfId="0" applyFont="1" applyFill="1" applyBorder="1" applyAlignment="1">
      <alignment vertical="top" wrapText="1"/>
    </xf>
    <xf numFmtId="0" fontId="9" fillId="2" borderId="16" xfId="0" applyFont="1" applyFill="1" applyBorder="1" applyAlignment="1">
      <alignment vertical="top" wrapText="1"/>
    </xf>
    <xf numFmtId="0" fontId="9" fillId="2" borderId="45" xfId="0" applyFont="1" applyFill="1" applyBorder="1" applyAlignment="1">
      <alignment vertical="top" wrapText="1"/>
    </xf>
    <xf numFmtId="0" fontId="9" fillId="3" borderId="47" xfId="0" applyFont="1" applyFill="1" applyBorder="1" applyAlignment="1">
      <alignment horizontal="center" vertical="top" wrapText="1"/>
    </xf>
    <xf numFmtId="0" fontId="9" fillId="2" borderId="54" xfId="0" applyFont="1" applyFill="1" applyBorder="1" applyAlignment="1">
      <alignment vertical="top" wrapText="1"/>
    </xf>
    <xf numFmtId="0" fontId="9" fillId="3" borderId="55" xfId="0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vertical="top" wrapText="1"/>
    </xf>
    <xf numFmtId="0" fontId="9" fillId="3" borderId="18" xfId="0" applyFont="1" applyFill="1" applyBorder="1" applyAlignment="1">
      <alignment horizontal="center" vertical="top" wrapText="1"/>
    </xf>
    <xf numFmtId="0" fontId="9" fillId="3" borderId="53" xfId="0" applyFont="1" applyFill="1" applyBorder="1" applyAlignment="1">
      <alignment horizontal="left" vertical="top" wrapText="1"/>
    </xf>
    <xf numFmtId="0" fontId="9" fillId="2" borderId="55" xfId="0" applyFont="1" applyFill="1" applyBorder="1" applyAlignment="1">
      <alignment horizontal="center" vertical="top" wrapText="1"/>
    </xf>
    <xf numFmtId="0" fontId="9" fillId="3" borderId="60" xfId="0" applyFont="1" applyFill="1" applyBorder="1" applyAlignment="1">
      <alignment horizontal="left" vertical="top" wrapText="1"/>
    </xf>
    <xf numFmtId="0" fontId="9" fillId="2" borderId="18" xfId="0" applyFont="1" applyFill="1" applyBorder="1" applyAlignment="1">
      <alignment horizontal="center" vertical="top" wrapText="1"/>
    </xf>
    <xf numFmtId="0" fontId="9" fillId="3" borderId="32" xfId="0" applyFont="1" applyFill="1" applyBorder="1" applyAlignment="1">
      <alignment horizontal="left" vertical="top" wrapText="1"/>
    </xf>
    <xf numFmtId="164" fontId="9" fillId="2" borderId="63" xfId="0" applyNumberFormat="1" applyFont="1" applyFill="1" applyBorder="1" applyAlignment="1">
      <alignment vertical="top" wrapText="1"/>
    </xf>
    <xf numFmtId="0" fontId="9" fillId="3" borderId="42" xfId="0" applyFont="1" applyFill="1" applyBorder="1" applyAlignment="1">
      <alignment horizontal="left" vertical="top" wrapText="1"/>
    </xf>
    <xf numFmtId="0" fontId="9" fillId="3" borderId="71" xfId="0" applyFont="1" applyFill="1" applyBorder="1" applyAlignment="1">
      <alignment vertical="top" wrapText="1"/>
    </xf>
    <xf numFmtId="0" fontId="10" fillId="6" borderId="28" xfId="0" applyFont="1" applyFill="1" applyBorder="1" applyAlignment="1">
      <alignment horizontal="center" vertical="top" wrapText="1"/>
    </xf>
    <xf numFmtId="0" fontId="10" fillId="6" borderId="29" xfId="0" applyFont="1" applyFill="1" applyBorder="1" applyAlignment="1">
      <alignment horizontal="center" vertical="top" wrapText="1"/>
    </xf>
    <xf numFmtId="0" fontId="9" fillId="6" borderId="30" xfId="0" applyFont="1" applyFill="1" applyBorder="1" applyAlignment="1">
      <alignment vertical="top" wrapText="1"/>
    </xf>
    <xf numFmtId="0" fontId="9" fillId="6" borderId="31" xfId="0" applyFont="1" applyFill="1" applyBorder="1" applyAlignment="1">
      <alignment vertical="top" wrapText="1"/>
    </xf>
    <xf numFmtId="0" fontId="9" fillId="6" borderId="32" xfId="0" applyFont="1" applyFill="1" applyBorder="1" applyAlignment="1">
      <alignment horizontal="left" vertical="top" wrapText="1"/>
    </xf>
    <xf numFmtId="0" fontId="10" fillId="3" borderId="72" xfId="0" applyFont="1" applyFill="1" applyBorder="1" applyAlignment="1">
      <alignment horizontal="center" vertical="top" wrapText="1"/>
    </xf>
    <xf numFmtId="0" fontId="10" fillId="3" borderId="73" xfId="0" applyFont="1" applyFill="1" applyBorder="1" applyAlignment="1">
      <alignment horizontal="center" vertical="top" wrapText="1"/>
    </xf>
    <xf numFmtId="0" fontId="9" fillId="3" borderId="74" xfId="0" applyFont="1" applyFill="1" applyBorder="1" applyAlignment="1">
      <alignment vertical="top" wrapText="1"/>
    </xf>
    <xf numFmtId="0" fontId="9" fillId="3" borderId="75" xfId="0" applyFont="1" applyFill="1" applyBorder="1" applyAlignment="1">
      <alignment vertical="top" wrapText="1"/>
    </xf>
    <xf numFmtId="0" fontId="9" fillId="3" borderId="76" xfId="0" applyFont="1" applyFill="1" applyBorder="1" applyAlignment="1">
      <alignment horizontal="center" vertical="top" wrapText="1"/>
    </xf>
    <xf numFmtId="0" fontId="10" fillId="3" borderId="77" xfId="0" applyFont="1" applyFill="1" applyBorder="1" applyAlignment="1">
      <alignment horizontal="center" vertical="top" wrapText="1"/>
    </xf>
    <xf numFmtId="0" fontId="10" fillId="3" borderId="78" xfId="0" applyFont="1" applyFill="1" applyBorder="1" applyAlignment="1">
      <alignment horizontal="center" vertical="top" wrapText="1"/>
    </xf>
    <xf numFmtId="0" fontId="9" fillId="3" borderId="79" xfId="0" applyFont="1" applyFill="1" applyBorder="1" applyAlignment="1">
      <alignment vertical="top" wrapText="1"/>
    </xf>
    <xf numFmtId="0" fontId="9" fillId="3" borderId="80" xfId="0" applyFont="1" applyFill="1" applyBorder="1" applyAlignment="1">
      <alignment horizontal="left" vertical="top" wrapText="1"/>
    </xf>
    <xf numFmtId="0" fontId="9" fillId="7" borderId="53" xfId="0" applyFont="1" applyFill="1" applyBorder="1" applyAlignment="1">
      <alignment horizontal="left" vertical="top" wrapText="1"/>
    </xf>
    <xf numFmtId="0" fontId="9" fillId="3" borderId="76" xfId="0" applyFont="1" applyFill="1" applyBorder="1" applyAlignment="1">
      <alignment horizontal="left" vertical="top" wrapText="1"/>
    </xf>
    <xf numFmtId="0" fontId="9" fillId="3" borderId="61" xfId="0" applyFont="1" applyFill="1" applyBorder="1" applyAlignment="1">
      <alignment horizontal="center" vertical="top" wrapText="1"/>
    </xf>
    <xf numFmtId="165" fontId="9" fillId="3" borderId="65" xfId="0" applyNumberFormat="1" applyFont="1" applyFill="1" applyBorder="1" applyAlignment="1">
      <alignment horizontal="center" vertical="top" wrapText="1"/>
    </xf>
    <xf numFmtId="0" fontId="9" fillId="3" borderId="65" xfId="0" applyFont="1" applyFill="1" applyBorder="1" applyAlignment="1">
      <alignment horizontal="center" vertical="top" wrapText="1"/>
    </xf>
    <xf numFmtId="0" fontId="9" fillId="3" borderId="43" xfId="0" applyFont="1" applyFill="1" applyBorder="1" applyAlignment="1">
      <alignment horizontal="center" vertical="top" wrapText="1"/>
    </xf>
    <xf numFmtId="0" fontId="10" fillId="3" borderId="81" xfId="0" applyFont="1" applyFill="1" applyBorder="1" applyAlignment="1">
      <alignment horizontal="center" vertical="top" wrapText="1"/>
    </xf>
    <xf numFmtId="0" fontId="9" fillId="3" borderId="70" xfId="0" applyFont="1" applyFill="1" applyBorder="1" applyAlignment="1">
      <alignment horizontal="left" vertical="top" wrapText="1"/>
    </xf>
    <xf numFmtId="0" fontId="9" fillId="3" borderId="14" xfId="0" applyFont="1" applyFill="1" applyBorder="1" applyAlignment="1">
      <alignment horizontal="center" vertical="top" wrapText="1"/>
    </xf>
    <xf numFmtId="2" fontId="11" fillId="2" borderId="6" xfId="0" applyNumberFormat="1" applyFont="1" applyFill="1" applyBorder="1" applyAlignment="1">
      <alignment horizontal="center" vertical="top" wrapText="1"/>
    </xf>
    <xf numFmtId="2" fontId="11" fillId="2" borderId="48" xfId="0" applyNumberFormat="1" applyFont="1" applyFill="1" applyBorder="1" applyAlignment="1">
      <alignment horizontal="center" vertical="top" wrapText="1"/>
    </xf>
    <xf numFmtId="2" fontId="11" fillId="2" borderId="13" xfId="0" applyNumberFormat="1" applyFont="1" applyFill="1" applyBorder="1" applyAlignment="1">
      <alignment horizontal="center" vertical="top" wrapText="1"/>
    </xf>
    <xf numFmtId="2" fontId="11" fillId="2" borderId="19" xfId="0" applyNumberFormat="1" applyFont="1" applyFill="1" applyBorder="1" applyAlignment="1">
      <alignment horizontal="center" vertical="top" wrapText="1"/>
    </xf>
    <xf numFmtId="2" fontId="11" fillId="2" borderId="66" xfId="0" applyNumberFormat="1" applyFont="1" applyFill="1" applyBorder="1" applyAlignment="1">
      <alignment horizontal="center" vertical="top" wrapText="1"/>
    </xf>
    <xf numFmtId="2" fontId="11" fillId="2" borderId="13" xfId="0" applyNumberFormat="1" applyFont="1" applyFill="1" applyBorder="1" applyAlignment="1">
      <alignment horizontal="center" vertical="top"/>
    </xf>
    <xf numFmtId="2" fontId="11" fillId="2" borderId="19" xfId="0" applyNumberFormat="1" applyFont="1" applyFill="1" applyBorder="1" applyAlignment="1">
      <alignment horizontal="center" vertical="top"/>
    </xf>
    <xf numFmtId="2" fontId="11" fillId="2" borderId="48" xfId="0" applyNumberFormat="1" applyFont="1" applyFill="1" applyBorder="1" applyAlignment="1">
      <alignment horizontal="center" vertical="top"/>
    </xf>
    <xf numFmtId="2" fontId="11" fillId="2" borderId="66" xfId="0" applyNumberFormat="1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</cellXfs>
  <cellStyles count="4">
    <cellStyle name="Normal 3" xfId="1" xr:uid="{00000000-0005-0000-0000-000000000000}"/>
    <cellStyle name="Звичайний" xfId="0" builtinId="0"/>
    <cellStyle name="Обычный 2" xfId="2" xr:uid="{00000000-0005-0000-0000-000002000000}"/>
    <cellStyle name="Обычный 8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7"/>
  <sheetViews>
    <sheetView tabSelected="1" view="pageBreakPreview" zoomScale="55" zoomScaleNormal="55" zoomScaleSheetLayoutView="55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N8" sqref="N8"/>
    </sheetView>
  </sheetViews>
  <sheetFormatPr defaultRowHeight="15.75" x14ac:dyDescent="0.25"/>
  <cols>
    <col min="1" max="1" width="4.5703125" style="2" customWidth="1"/>
    <col min="2" max="2" width="32.140625" style="4" customWidth="1"/>
    <col min="3" max="3" width="12.7109375" style="4" customWidth="1"/>
    <col min="4" max="4" width="36.85546875" style="4" customWidth="1"/>
    <col min="5" max="5" width="18.42578125" style="4" customWidth="1"/>
    <col min="6" max="6" width="15" style="5" customWidth="1"/>
    <col min="7" max="8" width="12.85546875" style="2" customWidth="1"/>
    <col min="9" max="9" width="15.140625" style="5" customWidth="1"/>
    <col min="10" max="10" width="12.85546875" style="2" customWidth="1"/>
    <col min="11" max="11" width="13" style="2" customWidth="1"/>
    <col min="12" max="12" width="14.42578125" style="5" customWidth="1"/>
    <col min="13" max="13" width="10.7109375" style="2" customWidth="1"/>
    <col min="14" max="14" width="13.42578125" style="2" customWidth="1"/>
    <col min="15" max="15" width="15.28515625" style="5" customWidth="1"/>
    <col min="16" max="16" width="13.5703125" style="2" customWidth="1"/>
    <col min="17" max="17" width="11.85546875" style="2" customWidth="1"/>
    <col min="18" max="18" width="17.42578125" style="5" customWidth="1"/>
    <col min="19" max="20" width="15.140625" style="2" customWidth="1"/>
    <col min="21" max="21" width="18.28515625" style="2" customWidth="1"/>
    <col min="22" max="16384" width="9.140625" style="2"/>
  </cols>
  <sheetData>
    <row r="1" spans="1:21" ht="13.5" customHeight="1" x14ac:dyDescent="0.25">
      <c r="A1" s="7"/>
      <c r="B1" s="8"/>
      <c r="C1" s="8"/>
      <c r="D1" s="8"/>
      <c r="E1" s="8"/>
      <c r="F1" s="9"/>
      <c r="G1" s="7"/>
      <c r="H1" s="7"/>
      <c r="I1" s="9"/>
      <c r="J1" s="7"/>
      <c r="K1" s="7"/>
      <c r="L1" s="9"/>
      <c r="M1" s="7"/>
      <c r="N1" s="7"/>
      <c r="O1" s="9"/>
      <c r="P1" s="7"/>
      <c r="Q1" s="7"/>
      <c r="R1" s="9"/>
      <c r="S1" s="7"/>
      <c r="T1" s="7"/>
      <c r="U1" s="10"/>
    </row>
    <row r="2" spans="1:21" s="1" customFormat="1" ht="30" customHeight="1" thickBot="1" x14ac:dyDescent="0.3">
      <c r="A2" s="151" t="s">
        <v>147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</row>
    <row r="3" spans="1:21" ht="21.75" customHeight="1" thickBot="1" x14ac:dyDescent="0.3">
      <c r="A3" s="157" t="s">
        <v>0</v>
      </c>
      <c r="B3" s="139" t="s">
        <v>13</v>
      </c>
      <c r="C3" s="139" t="s">
        <v>1</v>
      </c>
      <c r="D3" s="139" t="s">
        <v>14</v>
      </c>
      <c r="E3" s="142" t="s">
        <v>15</v>
      </c>
      <c r="F3" s="148" t="s">
        <v>2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50"/>
      <c r="U3" s="145" t="s">
        <v>16</v>
      </c>
    </row>
    <row r="4" spans="1:21" s="3" customFormat="1" ht="12.75" customHeight="1" x14ac:dyDescent="0.25">
      <c r="A4" s="158"/>
      <c r="B4" s="140"/>
      <c r="C4" s="140"/>
      <c r="D4" s="140"/>
      <c r="E4" s="143"/>
      <c r="F4" s="152" t="s">
        <v>3</v>
      </c>
      <c r="G4" s="153"/>
      <c r="H4" s="154"/>
      <c r="I4" s="152" t="s">
        <v>4</v>
      </c>
      <c r="J4" s="153"/>
      <c r="K4" s="155"/>
      <c r="L4" s="156" t="s">
        <v>5</v>
      </c>
      <c r="M4" s="153"/>
      <c r="N4" s="155"/>
      <c r="O4" s="156" t="s">
        <v>6</v>
      </c>
      <c r="P4" s="153"/>
      <c r="Q4" s="155"/>
      <c r="R4" s="156" t="s">
        <v>7</v>
      </c>
      <c r="S4" s="153"/>
      <c r="T4" s="155"/>
      <c r="U4" s="146"/>
    </row>
    <row r="5" spans="1:21" s="3" customFormat="1" ht="74.45" customHeight="1" thickBot="1" x14ac:dyDescent="0.3">
      <c r="A5" s="159"/>
      <c r="B5" s="141"/>
      <c r="C5" s="141"/>
      <c r="D5" s="141"/>
      <c r="E5" s="144"/>
      <c r="F5" s="11" t="s">
        <v>8</v>
      </c>
      <c r="G5" s="12" t="s">
        <v>146</v>
      </c>
      <c r="H5" s="13" t="s">
        <v>9</v>
      </c>
      <c r="I5" s="11" t="s">
        <v>10</v>
      </c>
      <c r="J5" s="12" t="s">
        <v>146</v>
      </c>
      <c r="K5" s="14" t="s">
        <v>9</v>
      </c>
      <c r="L5" s="15" t="s">
        <v>11</v>
      </c>
      <c r="M5" s="12" t="s">
        <v>146</v>
      </c>
      <c r="N5" s="14" t="s">
        <v>9</v>
      </c>
      <c r="O5" s="15" t="s">
        <v>10</v>
      </c>
      <c r="P5" s="12" t="s">
        <v>146</v>
      </c>
      <c r="Q5" s="14" t="s">
        <v>9</v>
      </c>
      <c r="R5" s="15" t="s">
        <v>12</v>
      </c>
      <c r="S5" s="12" t="s">
        <v>146</v>
      </c>
      <c r="T5" s="14" t="s">
        <v>9</v>
      </c>
      <c r="U5" s="147"/>
    </row>
    <row r="6" spans="1:21" s="3" customFormat="1" ht="16.5" thickBot="1" x14ac:dyDescent="0.3">
      <c r="A6" s="16">
        <v>1</v>
      </c>
      <c r="B6" s="17">
        <v>2</v>
      </c>
      <c r="C6" s="17">
        <v>3</v>
      </c>
      <c r="D6" s="17">
        <v>4</v>
      </c>
      <c r="E6" s="18">
        <v>5</v>
      </c>
      <c r="F6" s="19">
        <v>6</v>
      </c>
      <c r="G6" s="20">
        <v>7</v>
      </c>
      <c r="H6" s="21">
        <v>8</v>
      </c>
      <c r="I6" s="22">
        <v>9</v>
      </c>
      <c r="J6" s="20">
        <v>10</v>
      </c>
      <c r="K6" s="23">
        <v>11</v>
      </c>
      <c r="L6" s="19">
        <v>12</v>
      </c>
      <c r="M6" s="20">
        <v>13</v>
      </c>
      <c r="N6" s="23">
        <v>14</v>
      </c>
      <c r="O6" s="19">
        <v>15</v>
      </c>
      <c r="P6" s="20">
        <v>16</v>
      </c>
      <c r="Q6" s="23">
        <v>17</v>
      </c>
      <c r="R6" s="19">
        <v>18</v>
      </c>
      <c r="S6" s="20">
        <v>19</v>
      </c>
      <c r="T6" s="23">
        <v>20</v>
      </c>
      <c r="U6" s="19">
        <v>30</v>
      </c>
    </row>
    <row r="7" spans="1:21" ht="44.25" customHeight="1" thickBot="1" x14ac:dyDescent="0.3">
      <c r="A7" s="24">
        <v>1</v>
      </c>
      <c r="B7" s="25" t="s">
        <v>17</v>
      </c>
      <c r="C7" s="26" t="s">
        <v>18</v>
      </c>
      <c r="D7" s="27" t="s">
        <v>19</v>
      </c>
      <c r="E7" s="28" t="s">
        <v>20</v>
      </c>
      <c r="F7" s="29" t="s">
        <v>144</v>
      </c>
      <c r="G7" s="30"/>
      <c r="H7" s="31"/>
      <c r="I7" s="32">
        <v>0.16699999999999998</v>
      </c>
      <c r="J7" s="33">
        <v>37.510199999999998</v>
      </c>
      <c r="K7" s="34">
        <f t="shared" ref="K7:K15" si="0">I7*J7</f>
        <v>6.2642033999999986</v>
      </c>
      <c r="L7" s="35">
        <v>12.362</v>
      </c>
      <c r="M7" s="33">
        <v>1.5375000000000001</v>
      </c>
      <c r="N7" s="34">
        <f>L7*M7</f>
        <v>19.006575000000002</v>
      </c>
      <c r="O7" s="36" t="s">
        <v>144</v>
      </c>
      <c r="P7" s="30"/>
      <c r="Q7" s="34"/>
      <c r="R7" s="36" t="s">
        <v>144</v>
      </c>
      <c r="S7" s="30"/>
      <c r="T7" s="34"/>
      <c r="U7" s="130">
        <f t="shared" ref="U7:U15" si="1">MEDIAN(H7,K7,N7,Q7,T7)</f>
        <v>12.635389199999999</v>
      </c>
    </row>
    <row r="8" spans="1:21" s="3" customFormat="1" ht="47.25" customHeight="1" x14ac:dyDescent="0.25">
      <c r="A8" s="37">
        <v>2</v>
      </c>
      <c r="B8" s="38" t="s">
        <v>21</v>
      </c>
      <c r="C8" s="39" t="s">
        <v>22</v>
      </c>
      <c r="D8" s="40" t="s">
        <v>23</v>
      </c>
      <c r="E8" s="41" t="s">
        <v>24</v>
      </c>
      <c r="F8" s="42">
        <v>4.1340000000000003</v>
      </c>
      <c r="G8" s="43">
        <v>7.9744999999999999</v>
      </c>
      <c r="H8" s="44">
        <f>F8*G8</f>
        <v>32.966583</v>
      </c>
      <c r="I8" s="45">
        <v>1.262</v>
      </c>
      <c r="J8" s="43">
        <v>37.510199999999998</v>
      </c>
      <c r="K8" s="46">
        <f t="shared" si="0"/>
        <v>47.337872399999995</v>
      </c>
      <c r="L8" s="47">
        <v>45.900199999999998</v>
      </c>
      <c r="M8" s="43">
        <v>1.5375000000000001</v>
      </c>
      <c r="N8" s="46">
        <f>L8*M8</f>
        <v>70.571557499999997</v>
      </c>
      <c r="O8" s="48">
        <v>1.0195000000000001</v>
      </c>
      <c r="P8" s="43">
        <v>37.510199999999998</v>
      </c>
      <c r="Q8" s="46">
        <f>O8*P8</f>
        <v>38.241648900000001</v>
      </c>
      <c r="R8" s="48">
        <v>524.4</v>
      </c>
      <c r="S8" s="43">
        <v>9.4334000000000001E-2</v>
      </c>
      <c r="T8" s="46">
        <f>R8*S8</f>
        <v>49.468749599999995</v>
      </c>
      <c r="U8" s="131">
        <f t="shared" si="1"/>
        <v>47.337872399999995</v>
      </c>
    </row>
    <row r="9" spans="1:21" s="3" customFormat="1" ht="49.5" customHeight="1" x14ac:dyDescent="0.25">
      <c r="A9" s="49">
        <v>3</v>
      </c>
      <c r="B9" s="50" t="s">
        <v>21</v>
      </c>
      <c r="C9" s="51" t="s">
        <v>22</v>
      </c>
      <c r="D9" s="52" t="s">
        <v>23</v>
      </c>
      <c r="E9" s="53" t="s">
        <v>25</v>
      </c>
      <c r="F9" s="54">
        <v>8.6005000000000003</v>
      </c>
      <c r="G9" s="55">
        <v>7.9744999999999999</v>
      </c>
      <c r="H9" s="56">
        <f>F9*G9</f>
        <v>68.584687250000002</v>
      </c>
      <c r="I9" s="57">
        <v>2.024</v>
      </c>
      <c r="J9" s="55">
        <v>37.510199999999998</v>
      </c>
      <c r="K9" s="58">
        <f t="shared" si="0"/>
        <v>75.920644799999991</v>
      </c>
      <c r="L9" s="59">
        <v>84.854200000000006</v>
      </c>
      <c r="M9" s="55">
        <v>1.5375000000000001</v>
      </c>
      <c r="N9" s="58">
        <f>L9*M9</f>
        <v>130.46333250000001</v>
      </c>
      <c r="O9" s="60">
        <v>2.0390000000000001</v>
      </c>
      <c r="P9" s="55">
        <v>37.510199999999998</v>
      </c>
      <c r="Q9" s="58">
        <f>O9*P9</f>
        <v>76.483297800000003</v>
      </c>
      <c r="R9" s="60">
        <v>759.2</v>
      </c>
      <c r="S9" s="55">
        <v>9.4334000000000001E-2</v>
      </c>
      <c r="T9" s="58">
        <f t="shared" ref="T9:T15" si="2">R9*S9</f>
        <v>71.618372800000003</v>
      </c>
      <c r="U9" s="132">
        <f t="shared" si="1"/>
        <v>75.920644799999991</v>
      </c>
    </row>
    <row r="10" spans="1:21" s="3" customFormat="1" ht="49.5" customHeight="1" x14ac:dyDescent="0.25">
      <c r="A10" s="49">
        <v>4</v>
      </c>
      <c r="B10" s="50" t="s">
        <v>21</v>
      </c>
      <c r="C10" s="51" t="s">
        <v>22</v>
      </c>
      <c r="D10" s="52" t="s">
        <v>23</v>
      </c>
      <c r="E10" s="53" t="s">
        <v>26</v>
      </c>
      <c r="F10" s="54">
        <v>12.352499999999999</v>
      </c>
      <c r="G10" s="55">
        <v>7.9744999999999999</v>
      </c>
      <c r="H10" s="56">
        <f>F10*G10</f>
        <v>98.505011249999995</v>
      </c>
      <c r="I10" s="57">
        <v>2.907</v>
      </c>
      <c r="J10" s="55">
        <v>37.510199999999998</v>
      </c>
      <c r="K10" s="58">
        <f t="shared" si="0"/>
        <v>109.04215139999999</v>
      </c>
      <c r="L10" s="59">
        <v>143.8185</v>
      </c>
      <c r="M10" s="55">
        <v>1.5375000000000001</v>
      </c>
      <c r="N10" s="58">
        <f>L10*M10</f>
        <v>221.12094375000001</v>
      </c>
      <c r="O10" s="60">
        <v>3.0585000000000004</v>
      </c>
      <c r="P10" s="55">
        <v>37.510199999999998</v>
      </c>
      <c r="Q10" s="58">
        <f>O10*P10</f>
        <v>114.7249467</v>
      </c>
      <c r="R10" s="60">
        <v>1134.8</v>
      </c>
      <c r="S10" s="55">
        <v>9.4334000000000001E-2</v>
      </c>
      <c r="T10" s="58">
        <f t="shared" si="2"/>
        <v>107.05022319999999</v>
      </c>
      <c r="U10" s="132">
        <f t="shared" si="1"/>
        <v>109.04215139999999</v>
      </c>
    </row>
    <row r="11" spans="1:21" s="3" customFormat="1" ht="50.25" customHeight="1" thickBot="1" x14ac:dyDescent="0.3">
      <c r="A11" s="61">
        <v>5</v>
      </c>
      <c r="B11" s="62" t="s">
        <v>21</v>
      </c>
      <c r="C11" s="63" t="s">
        <v>22</v>
      </c>
      <c r="D11" s="64" t="s">
        <v>23</v>
      </c>
      <c r="E11" s="65" t="s">
        <v>27</v>
      </c>
      <c r="F11" s="66">
        <v>16.164999999999999</v>
      </c>
      <c r="G11" s="67">
        <v>7.9744999999999999</v>
      </c>
      <c r="H11" s="68">
        <f>F11*G11</f>
        <v>128.9077925</v>
      </c>
      <c r="I11" s="69">
        <v>3.6560000000000001</v>
      </c>
      <c r="J11" s="67">
        <v>37.510199999999998</v>
      </c>
      <c r="K11" s="70">
        <f t="shared" si="0"/>
        <v>137.13729119999999</v>
      </c>
      <c r="L11" s="71">
        <v>179.7225</v>
      </c>
      <c r="M11" s="67">
        <v>1.5375000000000001</v>
      </c>
      <c r="N11" s="70">
        <f>L11*M11</f>
        <v>276.32334374999999</v>
      </c>
      <c r="O11" s="72">
        <v>4.0780000000000003</v>
      </c>
      <c r="P11" s="67">
        <v>37.510199999999998</v>
      </c>
      <c r="Q11" s="70">
        <f>O11*P11</f>
        <v>152.96659560000001</v>
      </c>
      <c r="R11" s="72">
        <v>1438.6</v>
      </c>
      <c r="S11" s="67">
        <v>9.4334000000000001E-2</v>
      </c>
      <c r="T11" s="70">
        <f t="shared" si="2"/>
        <v>135.7088924</v>
      </c>
      <c r="U11" s="133">
        <f t="shared" si="1"/>
        <v>137.13729119999999</v>
      </c>
    </row>
    <row r="12" spans="1:21" s="3" customFormat="1" ht="48" thickBot="1" x14ac:dyDescent="0.3">
      <c r="A12" s="24">
        <v>6</v>
      </c>
      <c r="B12" s="25" t="s">
        <v>28</v>
      </c>
      <c r="C12" s="26" t="s">
        <v>29</v>
      </c>
      <c r="D12" s="27" t="s">
        <v>30</v>
      </c>
      <c r="E12" s="73" t="s">
        <v>149</v>
      </c>
      <c r="F12" s="74" t="s">
        <v>144</v>
      </c>
      <c r="G12" s="75"/>
      <c r="H12" s="76"/>
      <c r="I12" s="77">
        <v>86.67</v>
      </c>
      <c r="J12" s="78">
        <v>37.510199999999998</v>
      </c>
      <c r="K12" s="79">
        <f t="shared" si="0"/>
        <v>3251.0090339999997</v>
      </c>
      <c r="L12" s="80" t="s">
        <v>144</v>
      </c>
      <c r="M12" s="75"/>
      <c r="N12" s="81"/>
      <c r="O12" s="82" t="s">
        <v>144</v>
      </c>
      <c r="P12" s="78"/>
      <c r="Q12" s="79"/>
      <c r="R12" s="82">
        <v>45639</v>
      </c>
      <c r="S12" s="78">
        <v>9.4334000000000001E-2</v>
      </c>
      <c r="T12" s="79">
        <f t="shared" si="2"/>
        <v>4305.3094259999998</v>
      </c>
      <c r="U12" s="134">
        <f t="shared" si="1"/>
        <v>3778.1592299999998</v>
      </c>
    </row>
    <row r="13" spans="1:21" s="3" customFormat="1" ht="52.5" customHeight="1" x14ac:dyDescent="0.25">
      <c r="A13" s="37">
        <v>7</v>
      </c>
      <c r="B13" s="38" t="s">
        <v>31</v>
      </c>
      <c r="C13" s="39" t="s">
        <v>32</v>
      </c>
      <c r="D13" s="40" t="s">
        <v>33</v>
      </c>
      <c r="E13" s="41" t="s">
        <v>34</v>
      </c>
      <c r="F13" s="42">
        <v>4.7969999999999997</v>
      </c>
      <c r="G13" s="43">
        <v>7.9744999999999999</v>
      </c>
      <c r="H13" s="44">
        <f>F13*G13</f>
        <v>38.253676499999997</v>
      </c>
      <c r="I13" s="45">
        <v>1.141</v>
      </c>
      <c r="J13" s="43">
        <v>37.510199999999998</v>
      </c>
      <c r="K13" s="46">
        <f t="shared" si="0"/>
        <v>42.799138199999994</v>
      </c>
      <c r="L13" s="47">
        <v>52.293999999999997</v>
      </c>
      <c r="M13" s="43">
        <v>1.5375000000000001</v>
      </c>
      <c r="N13" s="46">
        <f>L13*M13</f>
        <v>80.402024999999995</v>
      </c>
      <c r="O13" s="48" t="s">
        <v>144</v>
      </c>
      <c r="P13" s="83"/>
      <c r="Q13" s="84"/>
      <c r="R13" s="48">
        <v>510.3</v>
      </c>
      <c r="S13" s="43">
        <v>9.4334000000000001E-2</v>
      </c>
      <c r="T13" s="46">
        <f t="shared" si="2"/>
        <v>48.138640200000005</v>
      </c>
      <c r="U13" s="131">
        <f t="shared" si="1"/>
        <v>45.4688892</v>
      </c>
    </row>
    <row r="14" spans="1:21" s="3" customFormat="1" ht="47.25" customHeight="1" x14ac:dyDescent="0.25">
      <c r="A14" s="49">
        <v>8</v>
      </c>
      <c r="B14" s="50" t="s">
        <v>31</v>
      </c>
      <c r="C14" s="51" t="s">
        <v>32</v>
      </c>
      <c r="D14" s="52" t="s">
        <v>33</v>
      </c>
      <c r="E14" s="53" t="s">
        <v>35</v>
      </c>
      <c r="F14" s="54">
        <v>6.4390000000000001</v>
      </c>
      <c r="G14" s="55">
        <v>7.9744999999999999</v>
      </c>
      <c r="H14" s="56">
        <f>F14*G14</f>
        <v>51.3478055</v>
      </c>
      <c r="I14" s="57">
        <v>1.359</v>
      </c>
      <c r="J14" s="55">
        <v>37.510199999999998</v>
      </c>
      <c r="K14" s="58">
        <f t="shared" si="0"/>
        <v>50.976361799999999</v>
      </c>
      <c r="L14" s="59">
        <v>61.122999999999998</v>
      </c>
      <c r="M14" s="55">
        <v>1.5375000000000001</v>
      </c>
      <c r="N14" s="58">
        <f>L14*M14</f>
        <v>93.976612500000002</v>
      </c>
      <c r="O14" s="60" t="s">
        <v>144</v>
      </c>
      <c r="P14" s="85"/>
      <c r="Q14" s="86"/>
      <c r="R14" s="60">
        <v>680.4</v>
      </c>
      <c r="S14" s="55">
        <v>9.4334000000000001E-2</v>
      </c>
      <c r="T14" s="58">
        <f t="shared" si="2"/>
        <v>64.184853599999997</v>
      </c>
      <c r="U14" s="132">
        <f t="shared" si="1"/>
        <v>57.766329549999995</v>
      </c>
    </row>
    <row r="15" spans="1:21" s="3" customFormat="1" ht="48" customHeight="1" thickBot="1" x14ac:dyDescent="0.3">
      <c r="A15" s="61">
        <v>9</v>
      </c>
      <c r="B15" s="87" t="s">
        <v>31</v>
      </c>
      <c r="C15" s="88" t="s">
        <v>32</v>
      </c>
      <c r="D15" s="89" t="s">
        <v>33</v>
      </c>
      <c r="E15" s="90" t="s">
        <v>36</v>
      </c>
      <c r="F15" s="66">
        <v>10.347</v>
      </c>
      <c r="G15" s="67">
        <v>7.9744999999999999</v>
      </c>
      <c r="H15" s="68">
        <f>F15*G15</f>
        <v>82.512151500000002</v>
      </c>
      <c r="I15" s="69">
        <v>2.0960000000000001</v>
      </c>
      <c r="J15" s="67">
        <v>37.510199999999998</v>
      </c>
      <c r="K15" s="70">
        <f t="shared" si="0"/>
        <v>78.621379199999993</v>
      </c>
      <c r="L15" s="71">
        <v>80</v>
      </c>
      <c r="M15" s="67">
        <v>1.5375000000000001</v>
      </c>
      <c r="N15" s="70">
        <f>L15*M15</f>
        <v>123</v>
      </c>
      <c r="O15" s="72" t="s">
        <v>144</v>
      </c>
      <c r="P15" s="91"/>
      <c r="Q15" s="92"/>
      <c r="R15" s="72">
        <v>1020.6</v>
      </c>
      <c r="S15" s="67">
        <v>9.4334000000000001E-2</v>
      </c>
      <c r="T15" s="70">
        <f t="shared" si="2"/>
        <v>96.277280400000009</v>
      </c>
      <c r="U15" s="133">
        <f t="shared" si="1"/>
        <v>89.394715950000005</v>
      </c>
    </row>
    <row r="16" spans="1:21" s="6" customFormat="1" ht="37.5" x14ac:dyDescent="0.25">
      <c r="A16" s="37">
        <v>10</v>
      </c>
      <c r="B16" s="38" t="s">
        <v>37</v>
      </c>
      <c r="C16" s="39" t="s">
        <v>38</v>
      </c>
      <c r="D16" s="40" t="s">
        <v>39</v>
      </c>
      <c r="E16" s="41" t="s">
        <v>40</v>
      </c>
      <c r="F16" s="42" t="s">
        <v>144</v>
      </c>
      <c r="G16" s="83"/>
      <c r="H16" s="93"/>
      <c r="I16" s="45" t="s">
        <v>144</v>
      </c>
      <c r="J16" s="83"/>
      <c r="K16" s="84"/>
      <c r="L16" s="47" t="s">
        <v>144</v>
      </c>
      <c r="M16" s="83"/>
      <c r="N16" s="84"/>
      <c r="O16" s="48" t="s">
        <v>144</v>
      </c>
      <c r="P16" s="83"/>
      <c r="Q16" s="84"/>
      <c r="R16" s="94" t="s">
        <v>144</v>
      </c>
      <c r="S16" s="83"/>
      <c r="T16" s="84"/>
      <c r="U16" s="131" t="s">
        <v>144</v>
      </c>
    </row>
    <row r="17" spans="1:21" s="3" customFormat="1" ht="37.5" x14ac:dyDescent="0.25">
      <c r="A17" s="49">
        <v>11</v>
      </c>
      <c r="B17" s="50" t="s">
        <v>37</v>
      </c>
      <c r="C17" s="51" t="s">
        <v>38</v>
      </c>
      <c r="D17" s="52" t="s">
        <v>39</v>
      </c>
      <c r="E17" s="53" t="s">
        <v>41</v>
      </c>
      <c r="F17" s="54" t="s">
        <v>144</v>
      </c>
      <c r="G17" s="85"/>
      <c r="H17" s="95"/>
      <c r="I17" s="57" t="s">
        <v>144</v>
      </c>
      <c r="J17" s="85"/>
      <c r="K17" s="86"/>
      <c r="L17" s="59">
        <v>30.332000000000001</v>
      </c>
      <c r="M17" s="55">
        <v>1.5375000000000001</v>
      </c>
      <c r="N17" s="58">
        <f>L17*M17</f>
        <v>46.635450000000006</v>
      </c>
      <c r="O17" s="60" t="s">
        <v>144</v>
      </c>
      <c r="P17" s="85"/>
      <c r="Q17" s="86"/>
      <c r="R17" s="96" t="s">
        <v>144</v>
      </c>
      <c r="S17" s="85"/>
      <c r="T17" s="86"/>
      <c r="U17" s="132" t="s">
        <v>144</v>
      </c>
    </row>
    <row r="18" spans="1:21" s="3" customFormat="1" ht="37.5" x14ac:dyDescent="0.25">
      <c r="A18" s="49">
        <v>12</v>
      </c>
      <c r="B18" s="50" t="s">
        <v>37</v>
      </c>
      <c r="C18" s="51" t="s">
        <v>38</v>
      </c>
      <c r="D18" s="52" t="s">
        <v>39</v>
      </c>
      <c r="E18" s="53" t="s">
        <v>42</v>
      </c>
      <c r="F18" s="54" t="s">
        <v>144</v>
      </c>
      <c r="G18" s="85"/>
      <c r="H18" s="95"/>
      <c r="I18" s="57" t="s">
        <v>144</v>
      </c>
      <c r="J18" s="85"/>
      <c r="K18" s="86"/>
      <c r="L18" s="59" t="s">
        <v>144</v>
      </c>
      <c r="M18" s="85"/>
      <c r="N18" s="86"/>
      <c r="O18" s="60" t="s">
        <v>144</v>
      </c>
      <c r="P18" s="85"/>
      <c r="Q18" s="86"/>
      <c r="R18" s="96" t="s">
        <v>144</v>
      </c>
      <c r="S18" s="85"/>
      <c r="T18" s="86"/>
      <c r="U18" s="132" t="s">
        <v>144</v>
      </c>
    </row>
    <row r="19" spans="1:21" s="3" customFormat="1" ht="69" customHeight="1" thickBot="1" x14ac:dyDescent="0.3">
      <c r="A19" s="61">
        <v>13</v>
      </c>
      <c r="B19" s="62" t="s">
        <v>37</v>
      </c>
      <c r="C19" s="63" t="s">
        <v>38</v>
      </c>
      <c r="D19" s="64" t="s">
        <v>39</v>
      </c>
      <c r="E19" s="65" t="s">
        <v>43</v>
      </c>
      <c r="F19" s="66" t="s">
        <v>144</v>
      </c>
      <c r="G19" s="91"/>
      <c r="H19" s="97"/>
      <c r="I19" s="69" t="s">
        <v>144</v>
      </c>
      <c r="J19" s="91"/>
      <c r="K19" s="92"/>
      <c r="L19" s="71">
        <v>60.664000000000001</v>
      </c>
      <c r="M19" s="67">
        <v>1.5375000000000001</v>
      </c>
      <c r="N19" s="70">
        <f t="shared" ref="N19:N40" si="3">L19*M19</f>
        <v>93.270900000000012</v>
      </c>
      <c r="O19" s="72" t="s">
        <v>144</v>
      </c>
      <c r="P19" s="91"/>
      <c r="Q19" s="92"/>
      <c r="R19" s="98" t="s">
        <v>144</v>
      </c>
      <c r="S19" s="91"/>
      <c r="T19" s="92"/>
      <c r="U19" s="133" t="s">
        <v>144</v>
      </c>
    </row>
    <row r="20" spans="1:21" s="3" customFormat="1" ht="39.75" customHeight="1" x14ac:dyDescent="0.25">
      <c r="A20" s="37">
        <v>14</v>
      </c>
      <c r="B20" s="38" t="s">
        <v>44</v>
      </c>
      <c r="C20" s="39" t="s">
        <v>45</v>
      </c>
      <c r="D20" s="40" t="s">
        <v>46</v>
      </c>
      <c r="E20" s="41" t="s">
        <v>47</v>
      </c>
      <c r="F20" s="42">
        <v>1.4957</v>
      </c>
      <c r="G20" s="43">
        <v>7.9744999999999999</v>
      </c>
      <c r="H20" s="44">
        <f t="shared" ref="H20:H27" si="4">F20*G20</f>
        <v>11.927459649999999</v>
      </c>
      <c r="I20" s="45">
        <v>0.33500000000000002</v>
      </c>
      <c r="J20" s="43">
        <v>37.510199999999998</v>
      </c>
      <c r="K20" s="46">
        <f t="shared" ref="K20:K27" si="5">I20*J20</f>
        <v>12.565917000000001</v>
      </c>
      <c r="L20" s="47">
        <v>13.688700000000001</v>
      </c>
      <c r="M20" s="43">
        <v>1.5375000000000001</v>
      </c>
      <c r="N20" s="46">
        <f t="shared" si="3"/>
        <v>21.046376250000002</v>
      </c>
      <c r="O20" s="48">
        <v>1.2903</v>
      </c>
      <c r="P20" s="43">
        <v>37.510199999999998</v>
      </c>
      <c r="Q20" s="46">
        <f t="shared" ref="Q20:Q27" si="6">O20*P20</f>
        <v>48.399411059999998</v>
      </c>
      <c r="R20" s="48">
        <v>220.5667</v>
      </c>
      <c r="S20" s="43">
        <v>9.4334000000000001E-2</v>
      </c>
      <c r="T20" s="46">
        <f t="shared" ref="T20:T27" si="7">R20*S20</f>
        <v>20.806939077799999</v>
      </c>
      <c r="U20" s="131">
        <f t="shared" ref="U20:U27" si="8">MEDIAN(H20,K20,N20,Q20,T20)</f>
        <v>20.806939077799999</v>
      </c>
    </row>
    <row r="21" spans="1:21" s="3" customFormat="1" ht="31.5" x14ac:dyDescent="0.25">
      <c r="A21" s="49">
        <v>15</v>
      </c>
      <c r="B21" s="50" t="s">
        <v>44</v>
      </c>
      <c r="C21" s="51" t="s">
        <v>45</v>
      </c>
      <c r="D21" s="52" t="s">
        <v>48</v>
      </c>
      <c r="E21" s="53" t="s">
        <v>49</v>
      </c>
      <c r="F21" s="54">
        <v>3.1516999999999999</v>
      </c>
      <c r="G21" s="55">
        <v>7.9744999999999999</v>
      </c>
      <c r="H21" s="56">
        <f t="shared" si="4"/>
        <v>25.133231649999999</v>
      </c>
      <c r="I21" s="57">
        <v>0.67010000000000003</v>
      </c>
      <c r="J21" s="55">
        <v>37.510199999999998</v>
      </c>
      <c r="K21" s="58">
        <f t="shared" si="5"/>
        <v>25.135585020000001</v>
      </c>
      <c r="L21" s="59">
        <v>28.045300000000001</v>
      </c>
      <c r="M21" s="55">
        <v>1.5375000000000001</v>
      </c>
      <c r="N21" s="58">
        <f t="shared" si="3"/>
        <v>43.119648750000003</v>
      </c>
      <c r="O21" s="60">
        <v>2.5</v>
      </c>
      <c r="P21" s="55">
        <v>37.510199999999998</v>
      </c>
      <c r="Q21" s="58">
        <f t="shared" si="6"/>
        <v>93.775499999999994</v>
      </c>
      <c r="R21" s="60">
        <v>441.16669999999999</v>
      </c>
      <c r="S21" s="55">
        <v>9.4334000000000001E-2</v>
      </c>
      <c r="T21" s="58">
        <f t="shared" si="7"/>
        <v>41.6170194778</v>
      </c>
      <c r="U21" s="132">
        <f t="shared" si="8"/>
        <v>41.6170194778</v>
      </c>
    </row>
    <row r="22" spans="1:21" s="3" customFormat="1" ht="39" customHeight="1" x14ac:dyDescent="0.25">
      <c r="A22" s="49">
        <v>16</v>
      </c>
      <c r="B22" s="50" t="s">
        <v>44</v>
      </c>
      <c r="C22" s="51" t="s">
        <v>45</v>
      </c>
      <c r="D22" s="52" t="s">
        <v>50</v>
      </c>
      <c r="E22" s="53" t="s">
        <v>51</v>
      </c>
      <c r="F22" s="54">
        <v>8.8117000000000001</v>
      </c>
      <c r="G22" s="55">
        <v>7.9744999999999999</v>
      </c>
      <c r="H22" s="56">
        <f t="shared" si="4"/>
        <v>70.268901650000004</v>
      </c>
      <c r="I22" s="57">
        <v>1.276</v>
      </c>
      <c r="J22" s="55">
        <v>37.510199999999998</v>
      </c>
      <c r="K22" s="58">
        <f t="shared" si="5"/>
        <v>47.8630152</v>
      </c>
      <c r="L22" s="59">
        <v>93.221000000000004</v>
      </c>
      <c r="M22" s="55">
        <v>1.5375000000000001</v>
      </c>
      <c r="N22" s="58">
        <f t="shared" si="3"/>
        <v>143.32728750000001</v>
      </c>
      <c r="O22" s="60">
        <v>3.7633000000000001</v>
      </c>
      <c r="P22" s="55">
        <v>37.510199999999998</v>
      </c>
      <c r="Q22" s="58">
        <f t="shared" si="6"/>
        <v>141.16213565999999</v>
      </c>
      <c r="R22" s="60">
        <v>1320</v>
      </c>
      <c r="S22" s="55">
        <v>9.4334000000000001E-2</v>
      </c>
      <c r="T22" s="58">
        <f t="shared" si="7"/>
        <v>124.52088000000001</v>
      </c>
      <c r="U22" s="132">
        <f t="shared" si="8"/>
        <v>124.52088000000001</v>
      </c>
    </row>
    <row r="23" spans="1:21" s="3" customFormat="1" ht="39" customHeight="1" thickBot="1" x14ac:dyDescent="0.3">
      <c r="A23" s="61">
        <v>17</v>
      </c>
      <c r="B23" s="62" t="s">
        <v>44</v>
      </c>
      <c r="C23" s="63" t="s">
        <v>45</v>
      </c>
      <c r="D23" s="64" t="s">
        <v>50</v>
      </c>
      <c r="E23" s="65" t="s">
        <v>52</v>
      </c>
      <c r="F23" s="66">
        <v>14.762999999999998</v>
      </c>
      <c r="G23" s="67">
        <v>7.9744999999999999</v>
      </c>
      <c r="H23" s="68">
        <f t="shared" si="4"/>
        <v>117.72754349999998</v>
      </c>
      <c r="I23" s="69">
        <v>2.2717000000000001</v>
      </c>
      <c r="J23" s="67">
        <v>37.510199999999998</v>
      </c>
      <c r="K23" s="70">
        <f t="shared" si="5"/>
        <v>85.211921339999989</v>
      </c>
      <c r="L23" s="71">
        <v>155.3683</v>
      </c>
      <c r="M23" s="67">
        <v>1.5375000000000001</v>
      </c>
      <c r="N23" s="70">
        <f t="shared" si="3"/>
        <v>238.87876125000003</v>
      </c>
      <c r="O23" s="72">
        <v>6.0861999999999998</v>
      </c>
      <c r="P23" s="67">
        <v>37.510199999999998</v>
      </c>
      <c r="Q23" s="70">
        <f t="shared" si="6"/>
        <v>228.29457923999999</v>
      </c>
      <c r="R23" s="72">
        <v>1734.4</v>
      </c>
      <c r="S23" s="67">
        <v>9.4334000000000001E-2</v>
      </c>
      <c r="T23" s="70">
        <f t="shared" si="7"/>
        <v>163.61288960000002</v>
      </c>
      <c r="U23" s="133">
        <f t="shared" si="8"/>
        <v>163.61288960000002</v>
      </c>
    </row>
    <row r="24" spans="1:21" s="3" customFormat="1" ht="47.25" x14ac:dyDescent="0.25">
      <c r="A24" s="37">
        <v>18</v>
      </c>
      <c r="B24" s="38" t="s">
        <v>53</v>
      </c>
      <c r="C24" s="63" t="s">
        <v>54</v>
      </c>
      <c r="D24" s="40" t="s">
        <v>55</v>
      </c>
      <c r="E24" s="41" t="s">
        <v>49</v>
      </c>
      <c r="F24" s="42">
        <v>0.33079999999999998</v>
      </c>
      <c r="G24" s="43">
        <v>7.9744999999999999</v>
      </c>
      <c r="H24" s="44">
        <f t="shared" si="4"/>
        <v>2.6379645999999997</v>
      </c>
      <c r="I24" s="45">
        <v>5.9249999999999997E-2</v>
      </c>
      <c r="J24" s="43">
        <v>37.510199999999998</v>
      </c>
      <c r="K24" s="46">
        <f t="shared" si="5"/>
        <v>2.22247935</v>
      </c>
      <c r="L24" s="47">
        <v>2.3717000000000001</v>
      </c>
      <c r="M24" s="43">
        <v>1.5375000000000001</v>
      </c>
      <c r="N24" s="46">
        <f t="shared" si="3"/>
        <v>3.6464887500000005</v>
      </c>
      <c r="O24" s="48">
        <v>3.4000000000000002E-2</v>
      </c>
      <c r="P24" s="43">
        <v>37.510199999999998</v>
      </c>
      <c r="Q24" s="46">
        <f t="shared" si="6"/>
        <v>1.2753468000000001</v>
      </c>
      <c r="R24" s="48">
        <v>10.050000000000001</v>
      </c>
      <c r="S24" s="43">
        <v>9.4334000000000001E-2</v>
      </c>
      <c r="T24" s="46">
        <f t="shared" si="7"/>
        <v>0.94805670000000009</v>
      </c>
      <c r="U24" s="131">
        <f t="shared" si="8"/>
        <v>2.22247935</v>
      </c>
    </row>
    <row r="25" spans="1:21" s="3" customFormat="1" ht="47.25" x14ac:dyDescent="0.25">
      <c r="A25" s="49">
        <v>19</v>
      </c>
      <c r="B25" s="50" t="s">
        <v>53</v>
      </c>
      <c r="C25" s="63" t="s">
        <v>54</v>
      </c>
      <c r="D25" s="52" t="s">
        <v>55</v>
      </c>
      <c r="E25" s="99" t="s">
        <v>56</v>
      </c>
      <c r="F25" s="54">
        <v>0.65880000000000005</v>
      </c>
      <c r="G25" s="55">
        <v>7.9744999999999999</v>
      </c>
      <c r="H25" s="56">
        <f t="shared" si="4"/>
        <v>5.2536006000000004</v>
      </c>
      <c r="I25" s="57">
        <v>5.4800000000000001E-2</v>
      </c>
      <c r="J25" s="55">
        <v>37.510199999999998</v>
      </c>
      <c r="K25" s="58">
        <f t="shared" si="5"/>
        <v>2.0555589599999999</v>
      </c>
      <c r="L25" s="59">
        <v>2.7364999999999999</v>
      </c>
      <c r="M25" s="55">
        <v>1.5375000000000001</v>
      </c>
      <c r="N25" s="58">
        <f t="shared" si="3"/>
        <v>4.2073687500000005</v>
      </c>
      <c r="O25" s="60">
        <v>6.7299999999999999E-2</v>
      </c>
      <c r="P25" s="55">
        <v>37.510199999999998</v>
      </c>
      <c r="Q25" s="58">
        <f t="shared" si="6"/>
        <v>2.52443646</v>
      </c>
      <c r="R25" s="100">
        <v>11.833299999999999</v>
      </c>
      <c r="S25" s="55">
        <v>9.4334000000000001E-2</v>
      </c>
      <c r="T25" s="58">
        <f t="shared" si="7"/>
        <v>1.1162825221999999</v>
      </c>
      <c r="U25" s="132">
        <f t="shared" si="8"/>
        <v>2.52443646</v>
      </c>
    </row>
    <row r="26" spans="1:21" s="3" customFormat="1" ht="59.25" customHeight="1" thickBot="1" x14ac:dyDescent="0.3">
      <c r="A26" s="61">
        <v>20</v>
      </c>
      <c r="B26" s="62" t="s">
        <v>53</v>
      </c>
      <c r="C26" s="63" t="s">
        <v>54</v>
      </c>
      <c r="D26" s="64" t="s">
        <v>55</v>
      </c>
      <c r="E26" s="101" t="s">
        <v>57</v>
      </c>
      <c r="F26" s="66">
        <v>1.3037000000000001</v>
      </c>
      <c r="G26" s="67">
        <v>7.9744999999999999</v>
      </c>
      <c r="H26" s="68">
        <f t="shared" si="4"/>
        <v>10.39635565</v>
      </c>
      <c r="I26" s="69">
        <v>0.17330000000000001</v>
      </c>
      <c r="J26" s="67">
        <v>37.510199999999998</v>
      </c>
      <c r="K26" s="70">
        <f t="shared" si="5"/>
        <v>6.5005176599999999</v>
      </c>
      <c r="L26" s="71">
        <v>7.4798999999999998</v>
      </c>
      <c r="M26" s="67">
        <v>1.5375000000000001</v>
      </c>
      <c r="N26" s="70">
        <f t="shared" si="3"/>
        <v>11.50034625</v>
      </c>
      <c r="O26" s="72">
        <v>0.13719999999999999</v>
      </c>
      <c r="P26" s="67">
        <v>37.510199999999998</v>
      </c>
      <c r="Q26" s="70">
        <f t="shared" si="6"/>
        <v>5.1463994399999988</v>
      </c>
      <c r="R26" s="102">
        <v>11.833299999999999</v>
      </c>
      <c r="S26" s="67">
        <v>9.4334000000000001E-2</v>
      </c>
      <c r="T26" s="70">
        <f t="shared" si="7"/>
        <v>1.1162825221999999</v>
      </c>
      <c r="U26" s="133">
        <f t="shared" si="8"/>
        <v>6.5005176599999999</v>
      </c>
    </row>
    <row r="27" spans="1:21" s="3" customFormat="1" ht="38.450000000000003" customHeight="1" thickBot="1" x14ac:dyDescent="0.3">
      <c r="A27" s="24">
        <v>21</v>
      </c>
      <c r="B27" s="25" t="s">
        <v>53</v>
      </c>
      <c r="C27" s="63" t="s">
        <v>54</v>
      </c>
      <c r="D27" s="27" t="s">
        <v>58</v>
      </c>
      <c r="E27" s="103" t="s">
        <v>59</v>
      </c>
      <c r="F27" s="74">
        <v>10.69</v>
      </c>
      <c r="G27" s="78">
        <v>7.9744999999999999</v>
      </c>
      <c r="H27" s="104">
        <f t="shared" si="4"/>
        <v>85.247405000000001</v>
      </c>
      <c r="I27" s="77">
        <v>8.5399999999999991</v>
      </c>
      <c r="J27" s="78">
        <v>37.510199999999998</v>
      </c>
      <c r="K27" s="79">
        <f t="shared" si="5"/>
        <v>320.33710799999994</v>
      </c>
      <c r="L27" s="80">
        <v>457.51</v>
      </c>
      <c r="M27" s="78">
        <v>1.5375000000000001</v>
      </c>
      <c r="N27" s="79">
        <f t="shared" si="3"/>
        <v>703.42162500000006</v>
      </c>
      <c r="O27" s="82">
        <v>5.8769999999999998</v>
      </c>
      <c r="P27" s="78">
        <v>37.510199999999998</v>
      </c>
      <c r="Q27" s="79">
        <f t="shared" si="6"/>
        <v>220.44744539999996</v>
      </c>
      <c r="R27" s="82">
        <v>1213.425</v>
      </c>
      <c r="S27" s="78">
        <v>9.4334000000000001E-2</v>
      </c>
      <c r="T27" s="79">
        <f t="shared" si="7"/>
        <v>114.46723394999999</v>
      </c>
      <c r="U27" s="134">
        <f t="shared" si="8"/>
        <v>220.44744539999996</v>
      </c>
    </row>
    <row r="28" spans="1:21" s="3" customFormat="1" ht="75" x14ac:dyDescent="0.25">
      <c r="A28" s="37">
        <v>22</v>
      </c>
      <c r="B28" s="38" t="s">
        <v>60</v>
      </c>
      <c r="C28" s="39" t="s">
        <v>145</v>
      </c>
      <c r="D28" s="40" t="s">
        <v>62</v>
      </c>
      <c r="E28" s="41" t="s">
        <v>63</v>
      </c>
      <c r="F28" s="42" t="s">
        <v>144</v>
      </c>
      <c r="G28" s="83"/>
      <c r="H28" s="93"/>
      <c r="I28" s="45" t="s">
        <v>144</v>
      </c>
      <c r="J28" s="83"/>
      <c r="K28" s="84"/>
      <c r="L28" s="47">
        <v>1.8263999999999998</v>
      </c>
      <c r="M28" s="43">
        <v>1.5375000000000001</v>
      </c>
      <c r="N28" s="46">
        <f t="shared" si="3"/>
        <v>2.80809</v>
      </c>
      <c r="O28" s="48" t="s">
        <v>144</v>
      </c>
      <c r="P28" s="83"/>
      <c r="Q28" s="84"/>
      <c r="R28" s="48" t="s">
        <v>144</v>
      </c>
      <c r="S28" s="83"/>
      <c r="T28" s="84"/>
      <c r="U28" s="131" t="s">
        <v>144</v>
      </c>
    </row>
    <row r="29" spans="1:21" s="3" customFormat="1" ht="75.75" thickBot="1" x14ac:dyDescent="0.3">
      <c r="A29" s="49">
        <v>23</v>
      </c>
      <c r="B29" s="50" t="s">
        <v>60</v>
      </c>
      <c r="C29" s="51" t="s">
        <v>61</v>
      </c>
      <c r="D29" s="52" t="s">
        <v>62</v>
      </c>
      <c r="E29" s="99" t="s">
        <v>64</v>
      </c>
      <c r="F29" s="54" t="s">
        <v>144</v>
      </c>
      <c r="G29" s="85"/>
      <c r="H29" s="95"/>
      <c r="I29" s="57" t="s">
        <v>144</v>
      </c>
      <c r="J29" s="85"/>
      <c r="K29" s="86"/>
      <c r="L29" s="59">
        <v>3.044</v>
      </c>
      <c r="M29" s="55">
        <v>1.5375000000000001</v>
      </c>
      <c r="N29" s="58">
        <f t="shared" si="3"/>
        <v>4.6801500000000003</v>
      </c>
      <c r="O29" s="60" t="s">
        <v>144</v>
      </c>
      <c r="P29" s="85"/>
      <c r="Q29" s="86"/>
      <c r="R29" s="60" t="s">
        <v>144</v>
      </c>
      <c r="S29" s="85"/>
      <c r="T29" s="86"/>
      <c r="U29" s="132" t="s">
        <v>144</v>
      </c>
    </row>
    <row r="30" spans="1:21" s="3" customFormat="1" ht="75.75" thickBot="1" x14ac:dyDescent="0.3">
      <c r="A30" s="49">
        <v>24</v>
      </c>
      <c r="B30" s="50" t="s">
        <v>60</v>
      </c>
      <c r="C30" s="39" t="s">
        <v>145</v>
      </c>
      <c r="D30" s="52" t="s">
        <v>148</v>
      </c>
      <c r="E30" s="99" t="s">
        <v>65</v>
      </c>
      <c r="F30" s="54" t="s">
        <v>144</v>
      </c>
      <c r="G30" s="85"/>
      <c r="H30" s="95"/>
      <c r="I30" s="57" t="s">
        <v>144</v>
      </c>
      <c r="J30" s="85"/>
      <c r="K30" s="86"/>
      <c r="L30" s="59">
        <v>1.2176</v>
      </c>
      <c r="M30" s="55">
        <v>1.5375000000000001</v>
      </c>
      <c r="N30" s="58">
        <f t="shared" si="3"/>
        <v>1.8720600000000001</v>
      </c>
      <c r="O30" s="60" t="s">
        <v>144</v>
      </c>
      <c r="P30" s="85"/>
      <c r="Q30" s="86"/>
      <c r="R30" s="60" t="s">
        <v>144</v>
      </c>
      <c r="S30" s="85"/>
      <c r="T30" s="86"/>
      <c r="U30" s="132" t="s">
        <v>144</v>
      </c>
    </row>
    <row r="31" spans="1:21" s="3" customFormat="1" ht="75.75" thickBot="1" x14ac:dyDescent="0.3">
      <c r="A31" s="61">
        <v>25</v>
      </c>
      <c r="B31" s="62" t="s">
        <v>60</v>
      </c>
      <c r="C31" s="39" t="s">
        <v>145</v>
      </c>
      <c r="D31" s="64" t="s">
        <v>66</v>
      </c>
      <c r="E31" s="101" t="s">
        <v>150</v>
      </c>
      <c r="F31" s="66">
        <v>8.3800000000000008</v>
      </c>
      <c r="G31" s="67">
        <v>7.9744999999999999</v>
      </c>
      <c r="H31" s="68">
        <f>F31*G31</f>
        <v>66.826310000000007</v>
      </c>
      <c r="I31" s="69">
        <v>2.2599999999999998</v>
      </c>
      <c r="J31" s="67">
        <v>37.510199999999998</v>
      </c>
      <c r="K31" s="70">
        <f>I31*J31</f>
        <v>84.773051999999993</v>
      </c>
      <c r="L31" s="71">
        <v>89.01</v>
      </c>
      <c r="M31" s="67">
        <v>1.5375000000000001</v>
      </c>
      <c r="N31" s="70">
        <f t="shared" si="3"/>
        <v>136.85287500000001</v>
      </c>
      <c r="O31" s="72">
        <v>2.72</v>
      </c>
      <c r="P31" s="67">
        <v>37.510199999999998</v>
      </c>
      <c r="Q31" s="70">
        <f>O31*P31</f>
        <v>102.027744</v>
      </c>
      <c r="R31" s="72">
        <v>866</v>
      </c>
      <c r="S31" s="67">
        <v>9.4334000000000001E-2</v>
      </c>
      <c r="T31" s="70">
        <f>R31*S31</f>
        <v>81.693244000000007</v>
      </c>
      <c r="U31" s="133">
        <f>MEDIAN(H31,K31,N31,Q31,T31)</f>
        <v>84.773051999999993</v>
      </c>
    </row>
    <row r="32" spans="1:21" s="3" customFormat="1" ht="36" customHeight="1" thickBot="1" x14ac:dyDescent="0.3">
      <c r="A32" s="24">
        <v>26</v>
      </c>
      <c r="B32" s="25" t="s">
        <v>67</v>
      </c>
      <c r="C32" s="26" t="s">
        <v>68</v>
      </c>
      <c r="D32" s="27" t="s">
        <v>39</v>
      </c>
      <c r="E32" s="103" t="s">
        <v>69</v>
      </c>
      <c r="F32" s="74">
        <v>1.4789999999999999</v>
      </c>
      <c r="G32" s="78">
        <v>7.9744999999999999</v>
      </c>
      <c r="H32" s="104">
        <f>F32*G32</f>
        <v>11.794285499999999</v>
      </c>
      <c r="I32" s="77">
        <v>0.22200000000000003</v>
      </c>
      <c r="J32" s="78">
        <v>37.510199999999998</v>
      </c>
      <c r="K32" s="79">
        <f>I32*J32</f>
        <v>8.3272644000000007</v>
      </c>
      <c r="L32" s="80">
        <v>7.2385000000000002</v>
      </c>
      <c r="M32" s="78">
        <v>1.5375000000000001</v>
      </c>
      <c r="N32" s="79">
        <f t="shared" si="3"/>
        <v>11.129193750000001</v>
      </c>
      <c r="O32" s="82">
        <v>0.76200000000000001</v>
      </c>
      <c r="P32" s="78">
        <v>37.510199999999998</v>
      </c>
      <c r="Q32" s="79">
        <f>O32*P32</f>
        <v>28.5827724</v>
      </c>
      <c r="R32" s="82">
        <v>211.5</v>
      </c>
      <c r="S32" s="78">
        <v>9.4334000000000001E-2</v>
      </c>
      <c r="T32" s="79">
        <f>R32*S32</f>
        <v>19.951640999999999</v>
      </c>
      <c r="U32" s="134">
        <f>MEDIAN(H32,K32,N32,Q32,T32)</f>
        <v>11.794285499999999</v>
      </c>
    </row>
    <row r="33" spans="1:21" s="3" customFormat="1" ht="36" customHeight="1" thickBot="1" x14ac:dyDescent="0.3">
      <c r="A33" s="24">
        <v>27</v>
      </c>
      <c r="B33" s="25" t="s">
        <v>70</v>
      </c>
      <c r="C33" s="26" t="s">
        <v>71</v>
      </c>
      <c r="D33" s="27" t="s">
        <v>39</v>
      </c>
      <c r="E33" s="103" t="s">
        <v>72</v>
      </c>
      <c r="F33" s="74" t="s">
        <v>144</v>
      </c>
      <c r="G33" s="75"/>
      <c r="H33" s="76"/>
      <c r="I33" s="77" t="s">
        <v>144</v>
      </c>
      <c r="J33" s="75"/>
      <c r="K33" s="81"/>
      <c r="L33" s="80">
        <v>8.3279999999999994</v>
      </c>
      <c r="M33" s="78">
        <v>1.5375000000000001</v>
      </c>
      <c r="N33" s="79">
        <f t="shared" si="3"/>
        <v>12.8043</v>
      </c>
      <c r="O33" s="82" t="s">
        <v>144</v>
      </c>
      <c r="P33" s="75"/>
      <c r="Q33" s="81"/>
      <c r="R33" s="82">
        <v>205.2</v>
      </c>
      <c r="S33" s="78">
        <v>9.4334000000000001E-2</v>
      </c>
      <c r="T33" s="79">
        <f>R33*S33</f>
        <v>19.357336799999999</v>
      </c>
      <c r="U33" s="134">
        <f>MEDIAN(H33,K33,N33,Q33,T33)</f>
        <v>16.080818399999998</v>
      </c>
    </row>
    <row r="34" spans="1:21" s="3" customFormat="1" ht="41.25" customHeight="1" thickBot="1" x14ac:dyDescent="0.3">
      <c r="A34" s="24">
        <v>28</v>
      </c>
      <c r="B34" s="25" t="s">
        <v>73</v>
      </c>
      <c r="C34" s="26" t="s">
        <v>74</v>
      </c>
      <c r="D34" s="27" t="s">
        <v>75</v>
      </c>
      <c r="E34" s="103" t="s">
        <v>76</v>
      </c>
      <c r="F34" s="74" t="s">
        <v>144</v>
      </c>
      <c r="G34" s="75"/>
      <c r="H34" s="76"/>
      <c r="I34" s="77" t="s">
        <v>144</v>
      </c>
      <c r="J34" s="75"/>
      <c r="K34" s="81"/>
      <c r="L34" s="80">
        <v>40.027999999999999</v>
      </c>
      <c r="M34" s="78">
        <v>1.5375000000000001</v>
      </c>
      <c r="N34" s="79">
        <f t="shared" si="3"/>
        <v>61.543050000000001</v>
      </c>
      <c r="O34" s="82" t="s">
        <v>144</v>
      </c>
      <c r="P34" s="75"/>
      <c r="Q34" s="81"/>
      <c r="R34" s="82" t="s">
        <v>144</v>
      </c>
      <c r="S34" s="75"/>
      <c r="T34" s="81"/>
      <c r="U34" s="134" t="s">
        <v>144</v>
      </c>
    </row>
    <row r="35" spans="1:21" s="3" customFormat="1" ht="31.5" x14ac:dyDescent="0.25">
      <c r="A35" s="37">
        <v>29</v>
      </c>
      <c r="B35" s="38" t="s">
        <v>77</v>
      </c>
      <c r="C35" s="39" t="s">
        <v>78</v>
      </c>
      <c r="D35" s="40" t="s">
        <v>79</v>
      </c>
      <c r="E35" s="105" t="s">
        <v>80</v>
      </c>
      <c r="F35" s="42">
        <v>32.4</v>
      </c>
      <c r="G35" s="43">
        <v>7.9744999999999999</v>
      </c>
      <c r="H35" s="44">
        <f>F35*G35</f>
        <v>258.37379999999996</v>
      </c>
      <c r="I35" s="45">
        <v>8.83</v>
      </c>
      <c r="J35" s="43">
        <v>37.510199999999998</v>
      </c>
      <c r="K35" s="46">
        <f>I35*J35</f>
        <v>331.21506599999998</v>
      </c>
      <c r="L35" s="47">
        <v>4529.49</v>
      </c>
      <c r="M35" s="43">
        <v>1.5375000000000001</v>
      </c>
      <c r="N35" s="46">
        <f t="shared" si="3"/>
        <v>6964.0908749999999</v>
      </c>
      <c r="O35" s="48" t="s">
        <v>144</v>
      </c>
      <c r="P35" s="83"/>
      <c r="Q35" s="84"/>
      <c r="R35" s="48">
        <v>13819.5</v>
      </c>
      <c r="S35" s="43">
        <v>9.4334000000000001E-2</v>
      </c>
      <c r="T35" s="46">
        <f>R35*S35</f>
        <v>1303.648713</v>
      </c>
      <c r="U35" s="131">
        <f>MEDIAN(H35,K35,N35,Q35,T35)</f>
        <v>817.43188950000001</v>
      </c>
    </row>
    <row r="36" spans="1:21" s="3" customFormat="1" ht="36" customHeight="1" x14ac:dyDescent="0.25">
      <c r="A36" s="49">
        <v>30</v>
      </c>
      <c r="B36" s="50" t="s">
        <v>77</v>
      </c>
      <c r="C36" s="51" t="s">
        <v>78</v>
      </c>
      <c r="D36" s="106" t="s">
        <v>79</v>
      </c>
      <c r="E36" s="99" t="s">
        <v>81</v>
      </c>
      <c r="F36" s="54">
        <v>129.6</v>
      </c>
      <c r="G36" s="55">
        <v>7.9744999999999999</v>
      </c>
      <c r="H36" s="56">
        <f>F36*G36</f>
        <v>1033.4951999999998</v>
      </c>
      <c r="I36" s="57">
        <v>39.28</v>
      </c>
      <c r="J36" s="55">
        <v>37.510199999999998</v>
      </c>
      <c r="K36" s="58">
        <f>I36*J36</f>
        <v>1473.400656</v>
      </c>
      <c r="L36" s="59">
        <v>15352.37</v>
      </c>
      <c r="M36" s="55">
        <v>1.5375000000000001</v>
      </c>
      <c r="N36" s="58">
        <f t="shared" si="3"/>
        <v>23604.268875000002</v>
      </c>
      <c r="O36" s="60" t="s">
        <v>144</v>
      </c>
      <c r="P36" s="85"/>
      <c r="Q36" s="86"/>
      <c r="R36" s="60">
        <v>53640</v>
      </c>
      <c r="S36" s="55">
        <v>9.4334000000000001E-2</v>
      </c>
      <c r="T36" s="58">
        <f>R36*S36</f>
        <v>5060.0757599999997</v>
      </c>
      <c r="U36" s="132">
        <f>MEDIAN(H36,K36,N36,Q36,T36)</f>
        <v>3266.7382079999998</v>
      </c>
    </row>
    <row r="37" spans="1:21" s="3" customFormat="1" ht="31.5" x14ac:dyDescent="0.25">
      <c r="A37" s="49">
        <v>31</v>
      </c>
      <c r="B37" s="50" t="s">
        <v>77</v>
      </c>
      <c r="C37" s="51" t="s">
        <v>78</v>
      </c>
      <c r="D37" s="52" t="s">
        <v>79</v>
      </c>
      <c r="E37" s="99" t="s">
        <v>82</v>
      </c>
      <c r="F37" s="54">
        <v>226.79999999999998</v>
      </c>
      <c r="G37" s="55">
        <v>7.9744999999999999</v>
      </c>
      <c r="H37" s="56">
        <f>F37*G37</f>
        <v>1808.6165999999998</v>
      </c>
      <c r="I37" s="57">
        <v>65.274999999999991</v>
      </c>
      <c r="J37" s="55">
        <v>37.510199999999998</v>
      </c>
      <c r="K37" s="58">
        <f>I37*J37</f>
        <v>2448.4783049999996</v>
      </c>
      <c r="L37" s="59">
        <v>28479.908299999999</v>
      </c>
      <c r="M37" s="55">
        <v>1.5375000000000001</v>
      </c>
      <c r="N37" s="58">
        <f t="shared" si="3"/>
        <v>43787.859011250002</v>
      </c>
      <c r="O37" s="60" t="s">
        <v>144</v>
      </c>
      <c r="P37" s="85"/>
      <c r="Q37" s="86"/>
      <c r="R37" s="60">
        <v>94825.5</v>
      </c>
      <c r="S37" s="55">
        <v>9.4334000000000001E-2</v>
      </c>
      <c r="T37" s="58">
        <f>R37*S37</f>
        <v>8945.2687170000008</v>
      </c>
      <c r="U37" s="132">
        <f>MEDIAN(H37,K37,N37,Q37,T37)</f>
        <v>5696.8735109999998</v>
      </c>
    </row>
    <row r="38" spans="1:21" s="3" customFormat="1" ht="36" customHeight="1" thickBot="1" x14ac:dyDescent="0.3">
      <c r="A38" s="61">
        <v>32</v>
      </c>
      <c r="B38" s="62" t="s">
        <v>77</v>
      </c>
      <c r="C38" s="63" t="s">
        <v>78</v>
      </c>
      <c r="D38" s="106" t="s">
        <v>79</v>
      </c>
      <c r="E38" s="101" t="s">
        <v>83</v>
      </c>
      <c r="F38" s="54">
        <v>259.2</v>
      </c>
      <c r="G38" s="55">
        <v>7.9744999999999999</v>
      </c>
      <c r="H38" s="56">
        <f>F38*G38</f>
        <v>2066.9903999999997</v>
      </c>
      <c r="I38" s="57">
        <v>74.599999999999994</v>
      </c>
      <c r="J38" s="55">
        <v>37.510199999999998</v>
      </c>
      <c r="K38" s="58">
        <f>I38*J38</f>
        <v>2798.2609199999997</v>
      </c>
      <c r="L38" s="59">
        <v>30704.74</v>
      </c>
      <c r="M38" s="55">
        <v>1.5375000000000001</v>
      </c>
      <c r="N38" s="58">
        <f t="shared" si="3"/>
        <v>47208.537750000003</v>
      </c>
      <c r="O38" s="60" t="s">
        <v>144</v>
      </c>
      <c r="P38" s="85"/>
      <c r="Q38" s="86"/>
      <c r="R38" s="60">
        <v>107280</v>
      </c>
      <c r="S38" s="55">
        <v>9.4334000000000001E-2</v>
      </c>
      <c r="T38" s="58">
        <f>R38*S38</f>
        <v>10120.151519999999</v>
      </c>
      <c r="U38" s="132">
        <f>MEDIAN(H38,K38,N38,Q38,T38)</f>
        <v>6459.20622</v>
      </c>
    </row>
    <row r="39" spans="1:21" s="3" customFormat="1" ht="32.25" thickBot="1" x14ac:dyDescent="0.3">
      <c r="A39" s="107">
        <v>33</v>
      </c>
      <c r="B39" s="108" t="s">
        <v>84</v>
      </c>
      <c r="C39" s="109" t="s">
        <v>85</v>
      </c>
      <c r="D39" s="110" t="s">
        <v>86</v>
      </c>
      <c r="E39" s="111" t="s">
        <v>87</v>
      </c>
      <c r="F39" s="54" t="s">
        <v>144</v>
      </c>
      <c r="G39" s="85"/>
      <c r="H39" s="95"/>
      <c r="I39" s="57" t="s">
        <v>144</v>
      </c>
      <c r="J39" s="85"/>
      <c r="K39" s="86"/>
      <c r="L39" s="59">
        <v>82.6785</v>
      </c>
      <c r="M39" s="55">
        <v>1.5375000000000001</v>
      </c>
      <c r="N39" s="58">
        <f t="shared" si="3"/>
        <v>127.11819375</v>
      </c>
      <c r="O39" s="60" t="s">
        <v>144</v>
      </c>
      <c r="P39" s="85"/>
      <c r="Q39" s="86"/>
      <c r="R39" s="60" t="s">
        <v>144</v>
      </c>
      <c r="S39" s="85"/>
      <c r="T39" s="86"/>
      <c r="U39" s="135" t="s">
        <v>144</v>
      </c>
    </row>
    <row r="40" spans="1:21" s="3" customFormat="1" ht="36" customHeight="1" thickBot="1" x14ac:dyDescent="0.3">
      <c r="A40" s="112">
        <v>34</v>
      </c>
      <c r="B40" s="113" t="s">
        <v>88</v>
      </c>
      <c r="C40" s="114" t="s">
        <v>89</v>
      </c>
      <c r="D40" s="115" t="s">
        <v>90</v>
      </c>
      <c r="E40" s="116" t="s">
        <v>91</v>
      </c>
      <c r="F40" s="66" t="s">
        <v>144</v>
      </c>
      <c r="G40" s="91"/>
      <c r="H40" s="97"/>
      <c r="I40" s="69">
        <v>3.49</v>
      </c>
      <c r="J40" s="67">
        <v>37.510199999999998</v>
      </c>
      <c r="K40" s="70">
        <f>I40*J40</f>
        <v>130.91059799999999</v>
      </c>
      <c r="L40" s="71">
        <v>107.24299999999999</v>
      </c>
      <c r="M40" s="67">
        <v>1.5375000000000001</v>
      </c>
      <c r="N40" s="70">
        <f t="shared" si="3"/>
        <v>164.8861125</v>
      </c>
      <c r="O40" s="72" t="s">
        <v>144</v>
      </c>
      <c r="P40" s="91"/>
      <c r="Q40" s="92"/>
      <c r="R40" s="72">
        <v>800</v>
      </c>
      <c r="S40" s="67">
        <v>9.4334000000000001E-2</v>
      </c>
      <c r="T40" s="70">
        <f>R40*S40</f>
        <v>75.467200000000005</v>
      </c>
      <c r="U40" s="136">
        <f>MEDIAN(H40,K40,N40,Q40,T40)</f>
        <v>130.91059799999999</v>
      </c>
    </row>
    <row r="41" spans="1:21" s="3" customFormat="1" ht="44.25" customHeight="1" x14ac:dyDescent="0.25">
      <c r="A41" s="117">
        <v>35</v>
      </c>
      <c r="B41" s="118" t="s">
        <v>92</v>
      </c>
      <c r="C41" s="119" t="s">
        <v>93</v>
      </c>
      <c r="D41" s="106" t="s">
        <v>94</v>
      </c>
      <c r="E41" s="120" t="s">
        <v>95</v>
      </c>
      <c r="F41" s="42" t="s">
        <v>144</v>
      </c>
      <c r="G41" s="83"/>
      <c r="H41" s="93"/>
      <c r="I41" s="45" t="s">
        <v>144</v>
      </c>
      <c r="J41" s="83"/>
      <c r="K41" s="84"/>
      <c r="L41" s="47" t="s">
        <v>144</v>
      </c>
      <c r="M41" s="83"/>
      <c r="N41" s="84"/>
      <c r="O41" s="48" t="s">
        <v>144</v>
      </c>
      <c r="P41" s="83"/>
      <c r="Q41" s="84"/>
      <c r="R41" s="48" t="s">
        <v>144</v>
      </c>
      <c r="S41" s="83"/>
      <c r="T41" s="84"/>
      <c r="U41" s="137" t="s">
        <v>144</v>
      </c>
    </row>
    <row r="42" spans="1:21" s="3" customFormat="1" ht="42.75" customHeight="1" x14ac:dyDescent="0.25">
      <c r="A42" s="49">
        <v>36</v>
      </c>
      <c r="B42" s="50" t="s">
        <v>92</v>
      </c>
      <c r="C42" s="51" t="s">
        <v>93</v>
      </c>
      <c r="D42" s="52" t="s">
        <v>94</v>
      </c>
      <c r="E42" s="99" t="s">
        <v>96</v>
      </c>
      <c r="F42" s="54" t="s">
        <v>144</v>
      </c>
      <c r="G42" s="85"/>
      <c r="H42" s="95"/>
      <c r="I42" s="57" t="s">
        <v>144</v>
      </c>
      <c r="J42" s="85"/>
      <c r="K42" s="86"/>
      <c r="L42" s="59" t="s">
        <v>144</v>
      </c>
      <c r="M42" s="85"/>
      <c r="N42" s="86"/>
      <c r="O42" s="60" t="s">
        <v>144</v>
      </c>
      <c r="P42" s="85"/>
      <c r="Q42" s="86"/>
      <c r="R42" s="60" t="s">
        <v>144</v>
      </c>
      <c r="S42" s="85"/>
      <c r="T42" s="86"/>
      <c r="U42" s="135" t="s">
        <v>144</v>
      </c>
    </row>
    <row r="43" spans="1:21" s="3" customFormat="1" ht="41.25" customHeight="1" x14ac:dyDescent="0.25">
      <c r="A43" s="49">
        <v>37</v>
      </c>
      <c r="B43" s="50" t="s">
        <v>92</v>
      </c>
      <c r="C43" s="51" t="s">
        <v>93</v>
      </c>
      <c r="D43" s="52" t="s">
        <v>94</v>
      </c>
      <c r="E43" s="99" t="s">
        <v>97</v>
      </c>
      <c r="F43" s="54" t="s">
        <v>144</v>
      </c>
      <c r="G43" s="85"/>
      <c r="H43" s="95"/>
      <c r="I43" s="57" t="s">
        <v>144</v>
      </c>
      <c r="J43" s="85"/>
      <c r="K43" s="86"/>
      <c r="L43" s="59" t="s">
        <v>144</v>
      </c>
      <c r="M43" s="85"/>
      <c r="N43" s="86"/>
      <c r="O43" s="60" t="s">
        <v>144</v>
      </c>
      <c r="P43" s="85"/>
      <c r="Q43" s="86"/>
      <c r="R43" s="60" t="s">
        <v>144</v>
      </c>
      <c r="S43" s="85"/>
      <c r="T43" s="86"/>
      <c r="U43" s="135" t="s">
        <v>144</v>
      </c>
    </row>
    <row r="44" spans="1:21" s="3" customFormat="1" ht="49.5" customHeight="1" x14ac:dyDescent="0.25">
      <c r="A44" s="49">
        <v>38</v>
      </c>
      <c r="B44" s="50" t="s">
        <v>92</v>
      </c>
      <c r="C44" s="51" t="s">
        <v>93</v>
      </c>
      <c r="D44" s="52" t="s">
        <v>94</v>
      </c>
      <c r="E44" s="99" t="s">
        <v>98</v>
      </c>
      <c r="F44" s="54" t="s">
        <v>144</v>
      </c>
      <c r="G44" s="85"/>
      <c r="H44" s="95"/>
      <c r="I44" s="57" t="s">
        <v>144</v>
      </c>
      <c r="J44" s="85"/>
      <c r="K44" s="86"/>
      <c r="L44" s="59" t="s">
        <v>144</v>
      </c>
      <c r="M44" s="85"/>
      <c r="N44" s="86"/>
      <c r="O44" s="60" t="s">
        <v>144</v>
      </c>
      <c r="P44" s="85"/>
      <c r="Q44" s="86"/>
      <c r="R44" s="60" t="s">
        <v>144</v>
      </c>
      <c r="S44" s="85"/>
      <c r="T44" s="86"/>
      <c r="U44" s="135" t="s">
        <v>144</v>
      </c>
    </row>
    <row r="45" spans="1:21" s="3" customFormat="1" ht="39.75" customHeight="1" x14ac:dyDescent="0.25">
      <c r="A45" s="49">
        <v>39</v>
      </c>
      <c r="B45" s="50" t="s">
        <v>92</v>
      </c>
      <c r="C45" s="51" t="s">
        <v>93</v>
      </c>
      <c r="D45" s="52" t="s">
        <v>94</v>
      </c>
      <c r="E45" s="99" t="s">
        <v>99</v>
      </c>
      <c r="F45" s="54" t="s">
        <v>144</v>
      </c>
      <c r="G45" s="85"/>
      <c r="H45" s="95"/>
      <c r="I45" s="57" t="s">
        <v>144</v>
      </c>
      <c r="J45" s="85"/>
      <c r="K45" s="86"/>
      <c r="L45" s="59" t="s">
        <v>144</v>
      </c>
      <c r="M45" s="85"/>
      <c r="N45" s="86"/>
      <c r="O45" s="60" t="s">
        <v>144</v>
      </c>
      <c r="P45" s="85"/>
      <c r="Q45" s="86"/>
      <c r="R45" s="60" t="s">
        <v>144</v>
      </c>
      <c r="S45" s="85"/>
      <c r="T45" s="86"/>
      <c r="U45" s="135" t="s">
        <v>144</v>
      </c>
    </row>
    <row r="46" spans="1:21" s="3" customFormat="1" ht="39.75" customHeight="1" x14ac:dyDescent="0.25">
      <c r="A46" s="49">
        <v>40</v>
      </c>
      <c r="B46" s="50" t="s">
        <v>92</v>
      </c>
      <c r="C46" s="51" t="s">
        <v>93</v>
      </c>
      <c r="D46" s="52" t="s">
        <v>94</v>
      </c>
      <c r="E46" s="121" t="s">
        <v>151</v>
      </c>
      <c r="F46" s="54" t="s">
        <v>144</v>
      </c>
      <c r="G46" s="85"/>
      <c r="H46" s="95"/>
      <c r="I46" s="57" t="s">
        <v>144</v>
      </c>
      <c r="J46" s="85"/>
      <c r="K46" s="86"/>
      <c r="L46" s="59" t="s">
        <v>144</v>
      </c>
      <c r="M46" s="85"/>
      <c r="N46" s="86"/>
      <c r="O46" s="60" t="s">
        <v>144</v>
      </c>
      <c r="P46" s="85"/>
      <c r="Q46" s="86"/>
      <c r="R46" s="60" t="s">
        <v>144</v>
      </c>
      <c r="S46" s="85"/>
      <c r="T46" s="86"/>
      <c r="U46" s="135" t="s">
        <v>144</v>
      </c>
    </row>
    <row r="47" spans="1:21" s="3" customFormat="1" ht="45.75" customHeight="1" thickBot="1" x14ac:dyDescent="0.3">
      <c r="A47" s="61">
        <v>41</v>
      </c>
      <c r="B47" s="62" t="s">
        <v>92</v>
      </c>
      <c r="C47" s="63" t="s">
        <v>93</v>
      </c>
      <c r="D47" s="52" t="s">
        <v>94</v>
      </c>
      <c r="E47" s="101" t="s">
        <v>100</v>
      </c>
      <c r="F47" s="66" t="s">
        <v>144</v>
      </c>
      <c r="G47" s="91"/>
      <c r="H47" s="97"/>
      <c r="I47" s="69" t="s">
        <v>144</v>
      </c>
      <c r="J47" s="91"/>
      <c r="K47" s="92"/>
      <c r="L47" s="71" t="s">
        <v>144</v>
      </c>
      <c r="M47" s="91"/>
      <c r="N47" s="92"/>
      <c r="O47" s="72" t="s">
        <v>144</v>
      </c>
      <c r="P47" s="91"/>
      <c r="Q47" s="92"/>
      <c r="R47" s="72" t="s">
        <v>144</v>
      </c>
      <c r="S47" s="91"/>
      <c r="T47" s="92"/>
      <c r="U47" s="136" t="s">
        <v>144</v>
      </c>
    </row>
    <row r="48" spans="1:21" s="3" customFormat="1" ht="75.75" customHeight="1" x14ac:dyDescent="0.25">
      <c r="A48" s="37">
        <v>42</v>
      </c>
      <c r="B48" s="38" t="s">
        <v>101</v>
      </c>
      <c r="C48" s="39" t="s">
        <v>102</v>
      </c>
      <c r="D48" s="40" t="s">
        <v>103</v>
      </c>
      <c r="E48" s="105" t="s">
        <v>104</v>
      </c>
      <c r="F48" s="42">
        <v>313.2</v>
      </c>
      <c r="G48" s="43">
        <v>7.9744999999999999</v>
      </c>
      <c r="H48" s="44">
        <f t="shared" ref="H48:H53" si="9">F48*G48</f>
        <v>2497.6133999999997</v>
      </c>
      <c r="I48" s="45">
        <v>129.745</v>
      </c>
      <c r="J48" s="43">
        <v>37.510199999999998</v>
      </c>
      <c r="K48" s="46">
        <f t="shared" ref="K48:K53" si="10">I48*J48</f>
        <v>4866.7608989999999</v>
      </c>
      <c r="L48" s="47">
        <v>6001.63</v>
      </c>
      <c r="M48" s="43">
        <v>1.5375000000000001</v>
      </c>
      <c r="N48" s="46">
        <f t="shared" ref="N48:N63" si="11">L48*M48</f>
        <v>9227.5061249999999</v>
      </c>
      <c r="O48" s="48" t="s">
        <v>144</v>
      </c>
      <c r="P48" s="83"/>
      <c r="Q48" s="84"/>
      <c r="R48" s="48">
        <v>16843.2</v>
      </c>
      <c r="S48" s="43">
        <v>9.4334000000000001E-2</v>
      </c>
      <c r="T48" s="46">
        <f>R48*S48</f>
        <v>1588.8864288</v>
      </c>
      <c r="U48" s="137">
        <f t="shared" ref="U48:U64" si="12">MEDIAN(H48,K48,N48,Q48,T48)</f>
        <v>3682.1871494999996</v>
      </c>
    </row>
    <row r="49" spans="1:21" s="3" customFormat="1" ht="78" customHeight="1" thickBot="1" x14ac:dyDescent="0.3">
      <c r="A49" s="61">
        <v>43</v>
      </c>
      <c r="B49" s="62" t="s">
        <v>101</v>
      </c>
      <c r="C49" s="63" t="s">
        <v>102</v>
      </c>
      <c r="D49" s="64" t="s">
        <v>103</v>
      </c>
      <c r="E49" s="101" t="s">
        <v>105</v>
      </c>
      <c r="F49" s="66">
        <v>78.3</v>
      </c>
      <c r="G49" s="67">
        <v>7.9744999999999999</v>
      </c>
      <c r="H49" s="68">
        <f t="shared" si="9"/>
        <v>624.40334999999993</v>
      </c>
      <c r="I49" s="69">
        <v>34.062333333333335</v>
      </c>
      <c r="J49" s="67">
        <v>37.510199999999998</v>
      </c>
      <c r="K49" s="70">
        <f t="shared" si="10"/>
        <v>1277.6849357999999</v>
      </c>
      <c r="L49" s="71">
        <v>1375.1226666666669</v>
      </c>
      <c r="M49" s="67">
        <v>1.5375000000000001</v>
      </c>
      <c r="N49" s="70">
        <f t="shared" si="11"/>
        <v>2114.2511000000004</v>
      </c>
      <c r="O49" s="72" t="s">
        <v>144</v>
      </c>
      <c r="P49" s="91"/>
      <c r="Q49" s="92"/>
      <c r="R49" s="72">
        <v>4210.8</v>
      </c>
      <c r="S49" s="67">
        <v>9.4334000000000001E-2</v>
      </c>
      <c r="T49" s="70">
        <f>R49*S49</f>
        <v>397.22160719999999</v>
      </c>
      <c r="U49" s="136">
        <f t="shared" si="12"/>
        <v>951.0441429</v>
      </c>
    </row>
    <row r="50" spans="1:21" s="3" customFormat="1" ht="67.5" customHeight="1" x14ac:dyDescent="0.25">
      <c r="A50" s="37">
        <v>44</v>
      </c>
      <c r="B50" s="38" t="s">
        <v>106</v>
      </c>
      <c r="C50" s="39" t="s">
        <v>107</v>
      </c>
      <c r="D50" s="40" t="s">
        <v>108</v>
      </c>
      <c r="E50" s="105" t="s">
        <v>109</v>
      </c>
      <c r="F50" s="42">
        <v>18.25</v>
      </c>
      <c r="G50" s="43">
        <v>7.9744999999999999</v>
      </c>
      <c r="H50" s="44">
        <f t="shared" si="9"/>
        <v>145.53462500000001</v>
      </c>
      <c r="I50" s="45">
        <v>4</v>
      </c>
      <c r="J50" s="43">
        <v>37.510199999999998</v>
      </c>
      <c r="K50" s="46">
        <f t="shared" si="10"/>
        <v>150.04079999999999</v>
      </c>
      <c r="L50" s="47">
        <v>146.86000000000001</v>
      </c>
      <c r="M50" s="43">
        <v>1.5375000000000001</v>
      </c>
      <c r="N50" s="46">
        <f t="shared" si="11"/>
        <v>225.79725000000005</v>
      </c>
      <c r="O50" s="48" t="s">
        <v>144</v>
      </c>
      <c r="P50" s="83"/>
      <c r="Q50" s="84"/>
      <c r="R50" s="94" t="s">
        <v>144</v>
      </c>
      <c r="S50" s="83"/>
      <c r="T50" s="84"/>
      <c r="U50" s="137">
        <f t="shared" si="12"/>
        <v>150.04079999999999</v>
      </c>
    </row>
    <row r="51" spans="1:21" s="3" customFormat="1" ht="62.25" customHeight="1" x14ac:dyDescent="0.25">
      <c r="A51" s="49">
        <v>45</v>
      </c>
      <c r="B51" s="50" t="s">
        <v>106</v>
      </c>
      <c r="C51" s="51" t="s">
        <v>107</v>
      </c>
      <c r="D51" s="52" t="s">
        <v>108</v>
      </c>
      <c r="E51" s="99" t="s">
        <v>110</v>
      </c>
      <c r="F51" s="54">
        <v>39.96</v>
      </c>
      <c r="G51" s="55">
        <v>7.9744999999999999</v>
      </c>
      <c r="H51" s="56">
        <f t="shared" si="9"/>
        <v>318.66102000000001</v>
      </c>
      <c r="I51" s="57">
        <v>9.48</v>
      </c>
      <c r="J51" s="55">
        <v>37.510199999999998</v>
      </c>
      <c r="K51" s="58">
        <f t="shared" si="10"/>
        <v>355.59669600000001</v>
      </c>
      <c r="L51" s="59">
        <v>260.25</v>
      </c>
      <c r="M51" s="55">
        <v>1.5375000000000001</v>
      </c>
      <c r="N51" s="58">
        <f t="shared" si="11"/>
        <v>400.13437500000003</v>
      </c>
      <c r="O51" s="60" t="s">
        <v>144</v>
      </c>
      <c r="P51" s="85"/>
      <c r="Q51" s="86"/>
      <c r="R51" s="96" t="s">
        <v>144</v>
      </c>
      <c r="S51" s="85"/>
      <c r="T51" s="86"/>
      <c r="U51" s="135">
        <f t="shared" si="12"/>
        <v>355.59669600000001</v>
      </c>
    </row>
    <row r="52" spans="1:21" s="3" customFormat="1" ht="62.25" customHeight="1" x14ac:dyDescent="0.25">
      <c r="A52" s="49">
        <v>46</v>
      </c>
      <c r="B52" s="50" t="s">
        <v>106</v>
      </c>
      <c r="C52" s="51" t="s">
        <v>107</v>
      </c>
      <c r="D52" s="52" t="s">
        <v>108</v>
      </c>
      <c r="E52" s="99" t="s">
        <v>111</v>
      </c>
      <c r="F52" s="54">
        <v>104.76</v>
      </c>
      <c r="G52" s="55">
        <v>7.9744999999999999</v>
      </c>
      <c r="H52" s="56">
        <f t="shared" si="9"/>
        <v>835.40862000000004</v>
      </c>
      <c r="I52" s="57">
        <v>31.66</v>
      </c>
      <c r="J52" s="55">
        <v>37.510199999999998</v>
      </c>
      <c r="K52" s="58">
        <f t="shared" si="10"/>
        <v>1187.572932</v>
      </c>
      <c r="L52" s="59">
        <v>777</v>
      </c>
      <c r="M52" s="55">
        <v>1.5375000000000001</v>
      </c>
      <c r="N52" s="58">
        <f t="shared" si="11"/>
        <v>1194.6375</v>
      </c>
      <c r="O52" s="60" t="s">
        <v>144</v>
      </c>
      <c r="P52" s="85"/>
      <c r="Q52" s="86"/>
      <c r="R52" s="96" t="s">
        <v>144</v>
      </c>
      <c r="S52" s="85"/>
      <c r="T52" s="86"/>
      <c r="U52" s="135">
        <f t="shared" si="12"/>
        <v>1187.572932</v>
      </c>
    </row>
    <row r="53" spans="1:21" s="3" customFormat="1" ht="64.5" customHeight="1" thickBot="1" x14ac:dyDescent="0.3">
      <c r="A53" s="61">
        <v>47</v>
      </c>
      <c r="B53" s="62" t="s">
        <v>106</v>
      </c>
      <c r="C53" s="63" t="s">
        <v>107</v>
      </c>
      <c r="D53" s="106" t="s">
        <v>108</v>
      </c>
      <c r="E53" s="101" t="s">
        <v>112</v>
      </c>
      <c r="F53" s="66">
        <v>170.64</v>
      </c>
      <c r="G53" s="67">
        <v>7.9744999999999999</v>
      </c>
      <c r="H53" s="68">
        <f t="shared" si="9"/>
        <v>1360.7686799999999</v>
      </c>
      <c r="I53" s="69">
        <v>42.711111111111109</v>
      </c>
      <c r="J53" s="67">
        <v>37.510199999999998</v>
      </c>
      <c r="K53" s="70">
        <f t="shared" si="10"/>
        <v>1602.1023199999997</v>
      </c>
      <c r="L53" s="71">
        <v>1408.19</v>
      </c>
      <c r="M53" s="67">
        <v>1.5375000000000001</v>
      </c>
      <c r="N53" s="70">
        <f t="shared" si="11"/>
        <v>2165.0921250000001</v>
      </c>
      <c r="O53" s="72" t="s">
        <v>144</v>
      </c>
      <c r="P53" s="91"/>
      <c r="Q53" s="92"/>
      <c r="R53" s="98" t="s">
        <v>144</v>
      </c>
      <c r="S53" s="91"/>
      <c r="T53" s="92"/>
      <c r="U53" s="136">
        <f t="shared" si="12"/>
        <v>1602.1023199999997</v>
      </c>
    </row>
    <row r="54" spans="1:21" s="3" customFormat="1" ht="63.75" thickBot="1" x14ac:dyDescent="0.3">
      <c r="A54" s="24">
        <v>48</v>
      </c>
      <c r="B54" s="25" t="s">
        <v>113</v>
      </c>
      <c r="C54" s="26" t="s">
        <v>114</v>
      </c>
      <c r="D54" s="27" t="s">
        <v>115</v>
      </c>
      <c r="E54" s="103" t="s">
        <v>116</v>
      </c>
      <c r="F54" s="74" t="s">
        <v>144</v>
      </c>
      <c r="G54" s="75"/>
      <c r="H54" s="76"/>
      <c r="I54" s="77" t="s">
        <v>144</v>
      </c>
      <c r="J54" s="75"/>
      <c r="K54" s="81"/>
      <c r="L54" s="80">
        <v>1279.1575</v>
      </c>
      <c r="M54" s="78">
        <v>1.5375000000000001</v>
      </c>
      <c r="N54" s="79">
        <f t="shared" si="11"/>
        <v>1966.7046562500002</v>
      </c>
      <c r="O54" s="82" t="s">
        <v>144</v>
      </c>
      <c r="P54" s="75"/>
      <c r="Q54" s="81"/>
      <c r="R54" s="82">
        <v>19588.400000000001</v>
      </c>
      <c r="S54" s="78">
        <v>9.4334000000000001E-2</v>
      </c>
      <c r="T54" s="79">
        <f t="shared" ref="T54:T60" si="13">R54*S54</f>
        <v>1847.8521256000001</v>
      </c>
      <c r="U54" s="138">
        <f t="shared" si="12"/>
        <v>1907.2783909250002</v>
      </c>
    </row>
    <row r="55" spans="1:21" s="3" customFormat="1" ht="63" customHeight="1" x14ac:dyDescent="0.25">
      <c r="A55" s="37">
        <v>49</v>
      </c>
      <c r="B55" s="38" t="s">
        <v>117</v>
      </c>
      <c r="C55" s="39" t="s">
        <v>118</v>
      </c>
      <c r="D55" s="40" t="s">
        <v>119</v>
      </c>
      <c r="E55" s="105" t="s">
        <v>120</v>
      </c>
      <c r="F55" s="42" t="s">
        <v>144</v>
      </c>
      <c r="G55" s="83"/>
      <c r="H55" s="93"/>
      <c r="I55" s="45">
        <v>5.14</v>
      </c>
      <c r="J55" s="43">
        <v>37.510199999999998</v>
      </c>
      <c r="K55" s="46">
        <f t="shared" ref="K55:K63" si="14">I55*J55</f>
        <v>192.80242799999996</v>
      </c>
      <c r="L55" s="47">
        <v>154.87700000000001</v>
      </c>
      <c r="M55" s="43">
        <v>1.5375000000000001</v>
      </c>
      <c r="N55" s="46">
        <f t="shared" si="11"/>
        <v>238.12338750000004</v>
      </c>
      <c r="O55" s="48" t="s">
        <v>144</v>
      </c>
      <c r="P55" s="83"/>
      <c r="Q55" s="84"/>
      <c r="R55" s="48">
        <v>2774.4</v>
      </c>
      <c r="S55" s="43">
        <v>9.4334000000000001E-2</v>
      </c>
      <c r="T55" s="46">
        <f t="shared" si="13"/>
        <v>261.72024959999999</v>
      </c>
      <c r="U55" s="137">
        <f t="shared" si="12"/>
        <v>238.12338750000004</v>
      </c>
    </row>
    <row r="56" spans="1:21" s="3" customFormat="1" ht="57" thickBot="1" x14ac:dyDescent="0.3">
      <c r="A56" s="61">
        <v>50</v>
      </c>
      <c r="B56" s="62" t="s">
        <v>117</v>
      </c>
      <c r="C56" s="63" t="s">
        <v>118</v>
      </c>
      <c r="D56" s="64" t="s">
        <v>119</v>
      </c>
      <c r="E56" s="101" t="s">
        <v>121</v>
      </c>
      <c r="F56" s="66" t="s">
        <v>144</v>
      </c>
      <c r="G56" s="91"/>
      <c r="H56" s="97"/>
      <c r="I56" s="69">
        <v>2.57</v>
      </c>
      <c r="J56" s="67">
        <v>37.510199999999998</v>
      </c>
      <c r="K56" s="70">
        <f t="shared" si="14"/>
        <v>96.401213999999982</v>
      </c>
      <c r="L56" s="71">
        <v>77.438500000000005</v>
      </c>
      <c r="M56" s="67">
        <v>1.5375000000000001</v>
      </c>
      <c r="N56" s="70">
        <f t="shared" si="11"/>
        <v>119.06169375000002</v>
      </c>
      <c r="O56" s="72" t="s">
        <v>144</v>
      </c>
      <c r="P56" s="91"/>
      <c r="Q56" s="92"/>
      <c r="R56" s="72">
        <v>1387.2</v>
      </c>
      <c r="S56" s="67">
        <v>9.4334000000000001E-2</v>
      </c>
      <c r="T56" s="70">
        <f t="shared" si="13"/>
        <v>130.86012479999999</v>
      </c>
      <c r="U56" s="136">
        <f t="shared" si="12"/>
        <v>119.06169375000002</v>
      </c>
    </row>
    <row r="57" spans="1:21" s="3" customFormat="1" ht="39" customHeight="1" x14ac:dyDescent="0.25">
      <c r="A57" s="37">
        <v>51</v>
      </c>
      <c r="B57" s="38" t="s">
        <v>122</v>
      </c>
      <c r="C57" s="39" t="s">
        <v>123</v>
      </c>
      <c r="D57" s="27" t="s">
        <v>124</v>
      </c>
      <c r="E57" s="105" t="s">
        <v>125</v>
      </c>
      <c r="F57" s="42">
        <v>10.26</v>
      </c>
      <c r="G57" s="43">
        <v>7.9744999999999999</v>
      </c>
      <c r="H57" s="44">
        <f t="shared" ref="H57:H64" si="15">F57*G57</f>
        <v>81.818370000000002</v>
      </c>
      <c r="I57" s="45">
        <v>2.375</v>
      </c>
      <c r="J57" s="43">
        <v>37.510199999999998</v>
      </c>
      <c r="K57" s="46">
        <f t="shared" si="14"/>
        <v>89.086725000000001</v>
      </c>
      <c r="L57" s="47">
        <v>63.756</v>
      </c>
      <c r="M57" s="43">
        <v>1.5375000000000001</v>
      </c>
      <c r="N57" s="46">
        <f t="shared" si="11"/>
        <v>98.024850000000001</v>
      </c>
      <c r="O57" s="48" t="s">
        <v>144</v>
      </c>
      <c r="P57" s="83"/>
      <c r="Q57" s="84"/>
      <c r="R57" s="48">
        <v>989.5</v>
      </c>
      <c r="S57" s="43">
        <v>9.4334000000000001E-2</v>
      </c>
      <c r="T57" s="46">
        <f t="shared" si="13"/>
        <v>93.343492999999995</v>
      </c>
      <c r="U57" s="137">
        <f t="shared" si="12"/>
        <v>91.215108999999998</v>
      </c>
    </row>
    <row r="58" spans="1:21" s="3" customFormat="1" ht="42" customHeight="1" x14ac:dyDescent="0.25">
      <c r="A58" s="49">
        <v>52</v>
      </c>
      <c r="B58" s="50" t="s">
        <v>122</v>
      </c>
      <c r="C58" s="51" t="s">
        <v>123</v>
      </c>
      <c r="D58" s="52" t="s">
        <v>124</v>
      </c>
      <c r="E58" s="99" t="s">
        <v>126</v>
      </c>
      <c r="F58" s="54">
        <v>20.52</v>
      </c>
      <c r="G58" s="55">
        <v>7.9744999999999999</v>
      </c>
      <c r="H58" s="56">
        <f t="shared" si="15"/>
        <v>163.63674</v>
      </c>
      <c r="I58" s="57">
        <v>4.75</v>
      </c>
      <c r="J58" s="55">
        <v>37.510199999999998</v>
      </c>
      <c r="K58" s="58">
        <f t="shared" si="14"/>
        <v>178.17345</v>
      </c>
      <c r="L58" s="59">
        <v>137.02000000000001</v>
      </c>
      <c r="M58" s="55">
        <v>1.5375000000000001</v>
      </c>
      <c r="N58" s="58">
        <f t="shared" si="11"/>
        <v>210.66825000000003</v>
      </c>
      <c r="O58" s="60" t="s">
        <v>144</v>
      </c>
      <c r="P58" s="85"/>
      <c r="Q58" s="86"/>
      <c r="R58" s="60">
        <v>1979</v>
      </c>
      <c r="S58" s="55">
        <v>9.4334000000000001E-2</v>
      </c>
      <c r="T58" s="58">
        <f t="shared" si="13"/>
        <v>186.68698599999999</v>
      </c>
      <c r="U58" s="135">
        <f t="shared" si="12"/>
        <v>182.430218</v>
      </c>
    </row>
    <row r="59" spans="1:21" s="3" customFormat="1" ht="45" customHeight="1" x14ac:dyDescent="0.25">
      <c r="A59" s="49">
        <v>53</v>
      </c>
      <c r="B59" s="50" t="s">
        <v>122</v>
      </c>
      <c r="C59" s="51" t="s">
        <v>123</v>
      </c>
      <c r="D59" s="52" t="s">
        <v>124</v>
      </c>
      <c r="E59" s="99" t="s">
        <v>76</v>
      </c>
      <c r="F59" s="54">
        <v>35.64</v>
      </c>
      <c r="G59" s="55">
        <v>7.9744999999999999</v>
      </c>
      <c r="H59" s="56">
        <f t="shared" si="15"/>
        <v>284.21118000000001</v>
      </c>
      <c r="I59" s="57">
        <v>9.5</v>
      </c>
      <c r="J59" s="55">
        <v>37.510199999999998</v>
      </c>
      <c r="K59" s="58">
        <f t="shared" si="14"/>
        <v>356.34690000000001</v>
      </c>
      <c r="L59" s="59">
        <v>255.024</v>
      </c>
      <c r="M59" s="55">
        <v>1.5375000000000001</v>
      </c>
      <c r="N59" s="58">
        <f t="shared" si="11"/>
        <v>392.0994</v>
      </c>
      <c r="O59" s="60" t="s">
        <v>144</v>
      </c>
      <c r="P59" s="85"/>
      <c r="Q59" s="86"/>
      <c r="R59" s="60">
        <v>3958</v>
      </c>
      <c r="S59" s="55">
        <v>9.4334000000000001E-2</v>
      </c>
      <c r="T59" s="58">
        <f t="shared" si="13"/>
        <v>373.37397199999998</v>
      </c>
      <c r="U59" s="135">
        <f t="shared" si="12"/>
        <v>364.86043599999999</v>
      </c>
    </row>
    <row r="60" spans="1:21" s="3" customFormat="1" ht="42.75" customHeight="1" thickBot="1" x14ac:dyDescent="0.3">
      <c r="A60" s="61">
        <v>54</v>
      </c>
      <c r="B60" s="62" t="s">
        <v>122</v>
      </c>
      <c r="C60" s="63" t="s">
        <v>123</v>
      </c>
      <c r="D60" s="106" t="s">
        <v>124</v>
      </c>
      <c r="E60" s="101" t="s">
        <v>127</v>
      </c>
      <c r="F60" s="66">
        <v>81</v>
      </c>
      <c r="G60" s="67">
        <v>7.9744999999999999</v>
      </c>
      <c r="H60" s="68">
        <f t="shared" si="15"/>
        <v>645.93449999999996</v>
      </c>
      <c r="I60" s="69">
        <v>23.75</v>
      </c>
      <c r="J60" s="67">
        <v>37.510199999999998</v>
      </c>
      <c r="K60" s="70">
        <f t="shared" si="14"/>
        <v>890.8672499999999</v>
      </c>
      <c r="L60" s="71">
        <v>590.02</v>
      </c>
      <c r="M60" s="67">
        <v>1.5375000000000001</v>
      </c>
      <c r="N60" s="70">
        <f t="shared" si="11"/>
        <v>907.15575000000001</v>
      </c>
      <c r="O60" s="72" t="s">
        <v>144</v>
      </c>
      <c r="P60" s="91"/>
      <c r="Q60" s="92"/>
      <c r="R60" s="72">
        <v>9895</v>
      </c>
      <c r="S60" s="67">
        <v>9.4334000000000001E-2</v>
      </c>
      <c r="T60" s="70">
        <f t="shared" si="13"/>
        <v>933.43493000000001</v>
      </c>
      <c r="U60" s="136">
        <f t="shared" si="12"/>
        <v>899.01149999999996</v>
      </c>
    </row>
    <row r="61" spans="1:21" s="3" customFormat="1" ht="49.5" customHeight="1" x14ac:dyDescent="0.25">
      <c r="A61" s="37">
        <v>55</v>
      </c>
      <c r="B61" s="38" t="s">
        <v>128</v>
      </c>
      <c r="C61" s="39" t="s">
        <v>129</v>
      </c>
      <c r="D61" s="40" t="s">
        <v>130</v>
      </c>
      <c r="E61" s="105" t="s">
        <v>131</v>
      </c>
      <c r="F61" s="42">
        <v>14.58</v>
      </c>
      <c r="G61" s="43">
        <v>7.9744999999999999</v>
      </c>
      <c r="H61" s="44">
        <f t="shared" si="15"/>
        <v>116.26821</v>
      </c>
      <c r="I61" s="45">
        <v>3.8945999999999996</v>
      </c>
      <c r="J61" s="43">
        <v>37.510199999999998</v>
      </c>
      <c r="K61" s="46">
        <f t="shared" si="14"/>
        <v>146.08722491999998</v>
      </c>
      <c r="L61" s="47">
        <v>66.515000000000001</v>
      </c>
      <c r="M61" s="43">
        <v>1.5375000000000001</v>
      </c>
      <c r="N61" s="46">
        <f t="shared" si="11"/>
        <v>102.2668125</v>
      </c>
      <c r="O61" s="48">
        <v>2.7829999999999999</v>
      </c>
      <c r="P61" s="43">
        <v>37.510199999999998</v>
      </c>
      <c r="Q61" s="46">
        <f>O61*P61</f>
        <v>104.39088659999999</v>
      </c>
      <c r="R61" s="94" t="s">
        <v>144</v>
      </c>
      <c r="S61" s="83"/>
      <c r="T61" s="84"/>
      <c r="U61" s="137">
        <f t="shared" si="12"/>
        <v>110.3295483</v>
      </c>
    </row>
    <row r="62" spans="1:21" s="3" customFormat="1" ht="56.25" customHeight="1" x14ac:dyDescent="0.25">
      <c r="A62" s="49">
        <v>56</v>
      </c>
      <c r="B62" s="50" t="s">
        <v>128</v>
      </c>
      <c r="C62" s="51" t="s">
        <v>129</v>
      </c>
      <c r="D62" s="52" t="s">
        <v>130</v>
      </c>
      <c r="E62" s="99" t="s">
        <v>91</v>
      </c>
      <c r="F62" s="54">
        <v>31.965</v>
      </c>
      <c r="G62" s="55">
        <v>7.9744999999999999</v>
      </c>
      <c r="H62" s="56">
        <f t="shared" si="15"/>
        <v>254.90489249999999</v>
      </c>
      <c r="I62" s="57">
        <v>9.35</v>
      </c>
      <c r="J62" s="55">
        <v>37.510199999999998</v>
      </c>
      <c r="K62" s="58">
        <f t="shared" si="14"/>
        <v>350.72036999999995</v>
      </c>
      <c r="L62" s="59">
        <v>161.68</v>
      </c>
      <c r="M62" s="55">
        <v>1.5375000000000001</v>
      </c>
      <c r="N62" s="58">
        <f t="shared" si="11"/>
        <v>248.58300000000003</v>
      </c>
      <c r="O62" s="60">
        <v>6.96</v>
      </c>
      <c r="P62" s="55">
        <v>37.510199999999998</v>
      </c>
      <c r="Q62" s="58">
        <f>O62*P62</f>
        <v>261.07099199999999</v>
      </c>
      <c r="R62" s="96" t="s">
        <v>144</v>
      </c>
      <c r="S62" s="85"/>
      <c r="T62" s="86"/>
      <c r="U62" s="135">
        <f t="shared" si="12"/>
        <v>257.98794225</v>
      </c>
    </row>
    <row r="63" spans="1:21" s="3" customFormat="1" ht="54.75" customHeight="1" x14ac:dyDescent="0.25">
      <c r="A63" s="49">
        <v>57</v>
      </c>
      <c r="B63" s="50" t="s">
        <v>128</v>
      </c>
      <c r="C63" s="51" t="s">
        <v>129</v>
      </c>
      <c r="D63" s="52" t="s">
        <v>132</v>
      </c>
      <c r="E63" s="99" t="s">
        <v>133</v>
      </c>
      <c r="F63" s="54">
        <v>54.96</v>
      </c>
      <c r="G63" s="55">
        <v>7.9744999999999999</v>
      </c>
      <c r="H63" s="56">
        <f t="shared" si="15"/>
        <v>438.27852000000001</v>
      </c>
      <c r="I63" s="57">
        <v>19.124000000000002</v>
      </c>
      <c r="J63" s="55">
        <v>37.510199999999998</v>
      </c>
      <c r="K63" s="58">
        <f t="shared" si="14"/>
        <v>717.34506480000005</v>
      </c>
      <c r="L63" s="59">
        <v>255.1</v>
      </c>
      <c r="M63" s="55">
        <v>1.5375000000000001</v>
      </c>
      <c r="N63" s="58">
        <f t="shared" si="11"/>
        <v>392.21625</v>
      </c>
      <c r="O63" s="60">
        <v>12.79</v>
      </c>
      <c r="P63" s="55">
        <v>37.510199999999998</v>
      </c>
      <c r="Q63" s="58">
        <f>O63*P63</f>
        <v>479.75545799999992</v>
      </c>
      <c r="R63" s="96" t="s">
        <v>144</v>
      </c>
      <c r="S63" s="85"/>
      <c r="T63" s="86"/>
      <c r="U63" s="135">
        <f t="shared" si="12"/>
        <v>459.01698899999997</v>
      </c>
    </row>
    <row r="64" spans="1:21" s="3" customFormat="1" ht="51" customHeight="1" thickBot="1" x14ac:dyDescent="0.3">
      <c r="A64" s="61">
        <v>58</v>
      </c>
      <c r="B64" s="62" t="s">
        <v>128</v>
      </c>
      <c r="C64" s="63" t="s">
        <v>129</v>
      </c>
      <c r="D64" s="64" t="s">
        <v>134</v>
      </c>
      <c r="E64" s="101" t="s">
        <v>135</v>
      </c>
      <c r="F64" s="66">
        <v>1.4472</v>
      </c>
      <c r="G64" s="67">
        <v>7.9744999999999999</v>
      </c>
      <c r="H64" s="68">
        <f t="shared" si="15"/>
        <v>11.5406964</v>
      </c>
      <c r="I64" s="66" t="s">
        <v>144</v>
      </c>
      <c r="J64" s="91"/>
      <c r="K64" s="92"/>
      <c r="L64" s="72" t="s">
        <v>144</v>
      </c>
      <c r="M64" s="91"/>
      <c r="N64" s="92"/>
      <c r="O64" s="72">
        <v>0.4239</v>
      </c>
      <c r="P64" s="67">
        <v>37.510199999999998</v>
      </c>
      <c r="Q64" s="70">
        <f>O64*P64</f>
        <v>15.900573779999998</v>
      </c>
      <c r="R64" s="98" t="s">
        <v>144</v>
      </c>
      <c r="S64" s="91"/>
      <c r="T64" s="92"/>
      <c r="U64" s="136">
        <f t="shared" si="12"/>
        <v>13.720635089999998</v>
      </c>
    </row>
    <row r="65" spans="1:21" s="3" customFormat="1" ht="53.25" customHeight="1" thickBot="1" x14ac:dyDescent="0.3">
      <c r="A65" s="112">
        <v>59</v>
      </c>
      <c r="B65" s="113" t="s">
        <v>136</v>
      </c>
      <c r="C65" s="114" t="s">
        <v>137</v>
      </c>
      <c r="D65" s="115" t="s">
        <v>138</v>
      </c>
      <c r="E65" s="122" t="s">
        <v>139</v>
      </c>
      <c r="F65" s="123" t="s">
        <v>144</v>
      </c>
      <c r="G65" s="75"/>
      <c r="H65" s="76"/>
      <c r="I65" s="123" t="s">
        <v>144</v>
      </c>
      <c r="J65" s="75"/>
      <c r="K65" s="81"/>
      <c r="L65" s="124" t="s">
        <v>144</v>
      </c>
      <c r="M65" s="75"/>
      <c r="N65" s="81"/>
      <c r="O65" s="125" t="s">
        <v>144</v>
      </c>
      <c r="P65" s="75"/>
      <c r="Q65" s="81"/>
      <c r="R65" s="82">
        <v>182.25</v>
      </c>
      <c r="S65" s="78">
        <v>9.4334000000000001E-2</v>
      </c>
      <c r="T65" s="79">
        <f>R65*S65</f>
        <v>17.1923715</v>
      </c>
      <c r="U65" s="138" t="s">
        <v>144</v>
      </c>
    </row>
    <row r="66" spans="1:21" s="3" customFormat="1" ht="39" customHeight="1" x14ac:dyDescent="0.25">
      <c r="A66" s="117">
        <v>60</v>
      </c>
      <c r="B66" s="118" t="s">
        <v>140</v>
      </c>
      <c r="C66" s="119" t="s">
        <v>141</v>
      </c>
      <c r="D66" s="106" t="s">
        <v>142</v>
      </c>
      <c r="E66" s="120" t="s">
        <v>65</v>
      </c>
      <c r="F66" s="126" t="s">
        <v>144</v>
      </c>
      <c r="G66" s="83"/>
      <c r="H66" s="93"/>
      <c r="I66" s="42" t="s">
        <v>144</v>
      </c>
      <c r="J66" s="83"/>
      <c r="K66" s="84"/>
      <c r="L66" s="94" t="s">
        <v>144</v>
      </c>
      <c r="M66" s="83"/>
      <c r="N66" s="84"/>
      <c r="O66" s="94" t="s">
        <v>144</v>
      </c>
      <c r="P66" s="83"/>
      <c r="Q66" s="84"/>
      <c r="R66" s="94" t="s">
        <v>144</v>
      </c>
      <c r="S66" s="83"/>
      <c r="T66" s="84"/>
      <c r="U66" s="137" t="s">
        <v>144</v>
      </c>
    </row>
    <row r="67" spans="1:21" s="3" customFormat="1" ht="66" customHeight="1" thickBot="1" x14ac:dyDescent="0.3">
      <c r="A67" s="127">
        <v>61</v>
      </c>
      <c r="B67" s="87" t="s">
        <v>140</v>
      </c>
      <c r="C67" s="88" t="s">
        <v>141</v>
      </c>
      <c r="D67" s="89" t="s">
        <v>143</v>
      </c>
      <c r="E67" s="128" t="s">
        <v>133</v>
      </c>
      <c r="F67" s="129" t="s">
        <v>144</v>
      </c>
      <c r="G67" s="91"/>
      <c r="H67" s="97"/>
      <c r="I67" s="66" t="s">
        <v>144</v>
      </c>
      <c r="J67" s="91"/>
      <c r="K67" s="92"/>
      <c r="L67" s="98" t="s">
        <v>144</v>
      </c>
      <c r="M67" s="91"/>
      <c r="N67" s="92"/>
      <c r="O67" s="98" t="s">
        <v>144</v>
      </c>
      <c r="P67" s="91"/>
      <c r="Q67" s="92"/>
      <c r="R67" s="98" t="s">
        <v>144</v>
      </c>
      <c r="S67" s="91"/>
      <c r="T67" s="92"/>
      <c r="U67" s="136" t="s">
        <v>144</v>
      </c>
    </row>
  </sheetData>
  <autoFilter ref="A6:T67" xr:uid="{00000000-0009-0000-0000-000000000000}"/>
  <mergeCells count="13">
    <mergeCell ref="A2:U2"/>
    <mergeCell ref="F4:H4"/>
    <mergeCell ref="I4:K4"/>
    <mergeCell ref="L4:N4"/>
    <mergeCell ref="O4:Q4"/>
    <mergeCell ref="R4:T4"/>
    <mergeCell ref="A3:A5"/>
    <mergeCell ref="B3:B5"/>
    <mergeCell ref="C3:C5"/>
    <mergeCell ref="D3:D5"/>
    <mergeCell ref="E3:E5"/>
    <mergeCell ref="U3:U5"/>
    <mergeCell ref="F3:T3"/>
  </mergeCells>
  <phoneticPr fontId="0" type="noConversion"/>
  <pageMargins left="0" right="0" top="0.17" bottom="0.17" header="0.17" footer="0.18"/>
  <pageSetup paperSize="9" scale="31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Розрахунок ГоВЦ</vt:lpstr>
      <vt:lpstr>'Розрахунок ГоВЦ'!Заголовки_для_друку</vt:lpstr>
      <vt:lpstr>'Розрахунок ГоВЦ'!Область_друку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Олександр Володимирович Гріценко</cp:lastModifiedBy>
  <cp:lastPrinted>2019-09-05T14:25:22Z</cp:lastPrinted>
  <dcterms:created xsi:type="dcterms:W3CDTF">2017-03-20T10:52:21Z</dcterms:created>
  <dcterms:modified xsi:type="dcterms:W3CDTF">2022-08-15T09:06:36Z</dcterms:modified>
</cp:coreProperties>
</file>