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0"/>
  </bookViews>
  <sheets>
    <sheet name="Розрахунок ГоВЦ" sheetId="1" r:id="rId1"/>
    <sheet name="Лист1" sheetId="2" r:id="rId2"/>
  </sheets>
  <definedNames>
    <definedName name="_xlnm._FilterDatabase" localSheetId="0" hidden="1">'Розрахунок ГоВЦ'!$A$6:$V$33</definedName>
    <definedName name="_xlnm.Print_Area" localSheetId="0">'Розрахунок ГоВЦ'!$A$1:$U$33</definedName>
  </definedNames>
  <calcPr fullCalcOnLoad="1"/>
</workbook>
</file>

<file path=xl/sharedStrings.xml><?xml version="1.0" encoding="utf-8"?>
<sst xmlns="http://schemas.openxmlformats.org/spreadsheetml/2006/main" count="128" uniqueCount="89">
  <si>
    <t>№ з/п</t>
  </si>
  <si>
    <t>Код АТХ</t>
  </si>
  <si>
    <t>Лікарська форма</t>
  </si>
  <si>
    <t>Польща</t>
  </si>
  <si>
    <t>Словаччина</t>
  </si>
  <si>
    <t>Чехія</t>
  </si>
  <si>
    <t>Латвія</t>
  </si>
  <si>
    <t>Угорщина</t>
  </si>
  <si>
    <t xml:space="preserve"> PLN</t>
  </si>
  <si>
    <t>грн.</t>
  </si>
  <si>
    <t>EUR</t>
  </si>
  <si>
    <t>CZK</t>
  </si>
  <si>
    <t xml:space="preserve"> HUF</t>
  </si>
  <si>
    <t>Серцево-судинні захворювання</t>
  </si>
  <si>
    <t>Аміодарон (Amiodarone)</t>
  </si>
  <si>
    <t>C01BD01</t>
  </si>
  <si>
    <t>таблетки</t>
  </si>
  <si>
    <t>200 mg.</t>
  </si>
  <si>
    <t>Амлодипін (Amlodipine)</t>
  </si>
  <si>
    <t>C08CA01</t>
  </si>
  <si>
    <t>5 mg.</t>
  </si>
  <si>
    <t>Атенолол (Atenolol)</t>
  </si>
  <si>
    <t>C07AB03</t>
  </si>
  <si>
    <t>75mg.</t>
  </si>
  <si>
    <t>Верапаміл (Verapamil)</t>
  </si>
  <si>
    <t>C08DA01</t>
  </si>
  <si>
    <t>240 mg.</t>
  </si>
  <si>
    <t>Гідрохлортіазид (Hydrochlorothiazide)</t>
  </si>
  <si>
    <t>C03AA03</t>
  </si>
  <si>
    <t>25 mg.</t>
  </si>
  <si>
    <t>Спіронолактон (Spironolactone)</t>
  </si>
  <si>
    <t>C03DA01</t>
  </si>
  <si>
    <t>Фуросемід (Furosemide)</t>
  </si>
  <si>
    <t>C03CA01</t>
  </si>
  <si>
    <t>40 mg.</t>
  </si>
  <si>
    <t>Дигоксин (Digoxin)</t>
  </si>
  <si>
    <t>C01AA05</t>
  </si>
  <si>
    <t>0,25 mg.</t>
  </si>
  <si>
    <t>Еналаприл (Enalapril)</t>
  </si>
  <si>
    <t>C09AA02</t>
  </si>
  <si>
    <t>10 mg.</t>
  </si>
  <si>
    <t>Ізосорбіду динітрат (Isosorbide dinitrate)</t>
  </si>
  <si>
    <t>C01DA08</t>
  </si>
  <si>
    <t xml:space="preserve">таблетки </t>
  </si>
  <si>
    <t>60 mg.</t>
  </si>
  <si>
    <t>Карведілол (Carvedilol)</t>
  </si>
  <si>
    <t>C07AG02</t>
  </si>
  <si>
    <t>37,5 mg.</t>
  </si>
  <si>
    <t>Клопідогрель (Clopidogrel)</t>
  </si>
  <si>
    <t>B01AC04</t>
  </si>
  <si>
    <t>75 mg.</t>
  </si>
  <si>
    <t>Метопролол (Metoprolol)</t>
  </si>
  <si>
    <t>C07AB02</t>
  </si>
  <si>
    <t>150 mg.</t>
  </si>
  <si>
    <t>Нітрогліцерин (Glyceryl trinitrate)</t>
  </si>
  <si>
    <t>C01DA02</t>
  </si>
  <si>
    <t>таблетки сублінгвальні</t>
  </si>
  <si>
    <t>2,5 mg</t>
  </si>
  <si>
    <t xml:space="preserve">5 mg. </t>
  </si>
  <si>
    <t>Симвастатин (Simvastatin)</t>
  </si>
  <si>
    <t>C10AA01</t>
  </si>
  <si>
    <t>30 mg.</t>
  </si>
  <si>
    <t>Бісопролол (Bisoprolol)</t>
  </si>
  <si>
    <t>C07AB07</t>
  </si>
  <si>
    <t>Цукровий діабет ІІ типу</t>
  </si>
  <si>
    <t>Метформін (Metformin)</t>
  </si>
  <si>
    <t>A10BA02</t>
  </si>
  <si>
    <t>2000 mg.</t>
  </si>
  <si>
    <t>Гліклазид (Gliclazide)</t>
  </si>
  <si>
    <t>A10BB09</t>
  </si>
  <si>
    <t>Бронхіальна астма</t>
  </si>
  <si>
    <t>Беклометазон (Beclometasone)</t>
  </si>
  <si>
    <t>R03BA01</t>
  </si>
  <si>
    <t>аерозоль для інгаляцій</t>
  </si>
  <si>
    <t>800 mcg.</t>
  </si>
  <si>
    <t>Будесонід (Budesonide)</t>
  </si>
  <si>
    <t>R03BA02</t>
  </si>
  <si>
    <t>порошок для інгаляцій</t>
  </si>
  <si>
    <t>порошок для інгаляцій в капсулах</t>
  </si>
  <si>
    <t>Сальбутамол (Salbutamol)</t>
  </si>
  <si>
    <t>R03AC02</t>
  </si>
  <si>
    <t>розчин для інгаляцій</t>
  </si>
  <si>
    <t>Рекомендоване значення DDD WHO</t>
  </si>
  <si>
    <t xml:space="preserve">Міжнародна непатентована назва </t>
  </si>
  <si>
    <t xml:space="preserve">Додаток </t>
  </si>
  <si>
    <t>Ціна в перерахунку на визначену добову дозу (DDD) у референтних країнах</t>
  </si>
  <si>
    <r>
      <t xml:space="preserve">Гранична оптово-відпускна ціна  DDD (ГроВЦ </t>
    </r>
    <r>
      <rPr>
        <b/>
        <sz val="8"/>
        <rFont val="Times New Roman"/>
        <family val="1"/>
      </rPr>
      <t>DDD</t>
    </r>
    <r>
      <rPr>
        <b/>
        <sz val="10"/>
        <rFont val="Times New Roman"/>
        <family val="2"/>
      </rPr>
      <t>), грн.</t>
    </r>
  </si>
  <si>
    <t xml:space="preserve">Розрахунок граничних оптово-відпускних цін з використанням механізму референтного ціноутворення </t>
  </si>
  <si>
    <t>курс валюти НБУ
станом на 16.06.17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</si>
</sst>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30">
    <font>
      <sz val="11"/>
      <color indexed="8"/>
      <name val="Calibri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2"/>
    </font>
    <font>
      <b/>
      <sz val="8"/>
      <name val="Times New Roman"/>
      <family val="1"/>
    </font>
    <font>
      <sz val="16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80" fontId="4" fillId="24" borderId="10" xfId="0" applyNumberFormat="1" applyFont="1" applyFill="1" applyBorder="1" applyAlignment="1">
      <alignment horizontal="center" vertical="top" wrapText="1"/>
    </xf>
    <xf numFmtId="180" fontId="4" fillId="24" borderId="11" xfId="0" applyNumberFormat="1" applyFont="1" applyFill="1" applyBorder="1" applyAlignment="1">
      <alignment horizontal="center" vertical="top" wrapText="1"/>
    </xf>
    <xf numFmtId="180" fontId="4" fillId="24" borderId="12" xfId="0" applyNumberFormat="1" applyFont="1" applyFill="1" applyBorder="1" applyAlignment="1">
      <alignment horizontal="center" vertical="top" wrapText="1"/>
    </xf>
    <xf numFmtId="180" fontId="4" fillId="24" borderId="13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180" fontId="1" fillId="24" borderId="14" xfId="0" applyNumberFormat="1" applyFont="1" applyFill="1" applyBorder="1" applyAlignment="1">
      <alignment horizontal="center" vertical="top" wrapText="1"/>
    </xf>
    <xf numFmtId="180" fontId="1" fillId="24" borderId="15" xfId="0" applyNumberFormat="1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/>
    </xf>
    <xf numFmtId="180" fontId="10" fillId="24" borderId="0" xfId="0" applyNumberFormat="1" applyFont="1" applyFill="1" applyAlignment="1">
      <alignment/>
    </xf>
    <xf numFmtId="188" fontId="4" fillId="24" borderId="20" xfId="0" applyNumberFormat="1" applyFont="1" applyFill="1" applyBorder="1" applyAlignment="1">
      <alignment horizontal="center" vertical="top"/>
    </xf>
    <xf numFmtId="2" fontId="4" fillId="24" borderId="20" xfId="0" applyNumberFormat="1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left" wrapText="1"/>
    </xf>
    <xf numFmtId="0" fontId="1" fillId="24" borderId="22" xfId="0" applyFont="1" applyFill="1" applyBorder="1" applyAlignment="1">
      <alignment wrapText="1"/>
    </xf>
    <xf numFmtId="0" fontId="1" fillId="24" borderId="23" xfId="0" applyFont="1" applyFill="1" applyBorder="1" applyAlignment="1">
      <alignment wrapText="1"/>
    </xf>
    <xf numFmtId="180" fontId="4" fillId="24" borderId="21" xfId="0" applyNumberFormat="1" applyFont="1" applyFill="1" applyBorder="1" applyAlignment="1">
      <alignment horizontal="center" vertical="top"/>
    </xf>
    <xf numFmtId="180" fontId="4" fillId="24" borderId="24" xfId="0" applyNumberFormat="1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wrapText="1"/>
    </xf>
    <xf numFmtId="0" fontId="2" fillId="24" borderId="26" xfId="0" applyFont="1" applyFill="1" applyBorder="1" applyAlignment="1">
      <alignment wrapText="1"/>
    </xf>
    <xf numFmtId="0" fontId="1" fillId="24" borderId="26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188" fontId="4" fillId="24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180" fontId="4" fillId="24" borderId="21" xfId="0" applyNumberFormat="1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wrapText="1"/>
    </xf>
    <xf numFmtId="0" fontId="2" fillId="24" borderId="28" xfId="0" applyFont="1" applyFill="1" applyBorder="1" applyAlignment="1">
      <alignment wrapText="1"/>
    </xf>
    <xf numFmtId="0" fontId="1" fillId="24" borderId="28" xfId="0" applyFont="1" applyFill="1" applyBorder="1" applyAlignment="1">
      <alignment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left" vertical="top" wrapText="1"/>
    </xf>
    <xf numFmtId="0" fontId="1" fillId="24" borderId="29" xfId="0" applyFont="1" applyFill="1" applyBorder="1" applyAlignment="1">
      <alignment wrapText="1"/>
    </xf>
    <xf numFmtId="0" fontId="1" fillId="24" borderId="29" xfId="0" applyFont="1" applyFill="1" applyBorder="1" applyAlignment="1">
      <alignment vertical="top" wrapText="1"/>
    </xf>
    <xf numFmtId="0" fontId="1" fillId="24" borderId="3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2" fontId="4" fillId="24" borderId="29" xfId="0" applyNumberFormat="1" applyFont="1" applyFill="1" applyBorder="1" applyAlignment="1">
      <alignment horizontal="center" vertical="top" wrapText="1"/>
    </xf>
    <xf numFmtId="188" fontId="4" fillId="24" borderId="29" xfId="0" applyNumberFormat="1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top" wrapText="1"/>
    </xf>
    <xf numFmtId="0" fontId="1" fillId="24" borderId="23" xfId="0" applyFont="1" applyFill="1" applyBorder="1" applyAlignment="1">
      <alignment vertical="top" wrapText="1"/>
    </xf>
    <xf numFmtId="2" fontId="4" fillId="24" borderId="24" xfId="0" applyNumberFormat="1" applyFont="1" applyFill="1" applyBorder="1" applyAlignment="1">
      <alignment horizontal="center" vertical="top" wrapText="1"/>
    </xf>
    <xf numFmtId="188" fontId="4" fillId="24" borderId="22" xfId="0" applyNumberFormat="1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wrapText="1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/>
    </xf>
    <xf numFmtId="180" fontId="10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top" wrapText="1"/>
    </xf>
    <xf numFmtId="0" fontId="1" fillId="24" borderId="35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wrapText="1"/>
    </xf>
    <xf numFmtId="0" fontId="1" fillId="24" borderId="30" xfId="0" applyFont="1" applyFill="1" applyBorder="1" applyAlignment="1">
      <alignment wrapText="1"/>
    </xf>
    <xf numFmtId="180" fontId="4" fillId="24" borderId="13" xfId="0" applyNumberFormat="1" applyFont="1" applyFill="1" applyBorder="1" applyAlignment="1">
      <alignment horizontal="center" vertical="top"/>
    </xf>
    <xf numFmtId="187" fontId="4" fillId="24" borderId="29" xfId="0" applyNumberFormat="1" applyFont="1" applyFill="1" applyBorder="1" applyAlignment="1">
      <alignment horizontal="center" vertical="top"/>
    </xf>
    <xf numFmtId="180" fontId="4" fillId="24" borderId="36" xfId="0" applyNumberFormat="1" applyFont="1" applyFill="1" applyBorder="1" applyAlignment="1">
      <alignment horizontal="center" vertical="top"/>
    </xf>
    <xf numFmtId="180" fontId="4" fillId="24" borderId="10" xfId="0" applyNumberFormat="1" applyFont="1" applyFill="1" applyBorder="1" applyAlignment="1">
      <alignment horizontal="center" vertical="top"/>
    </xf>
    <xf numFmtId="0" fontId="4" fillId="24" borderId="29" xfId="0" applyFont="1" applyFill="1" applyBorder="1" applyAlignment="1">
      <alignment horizontal="center" vertical="top"/>
    </xf>
    <xf numFmtId="188" fontId="4" fillId="24" borderId="29" xfId="0" applyNumberFormat="1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left" wrapText="1"/>
    </xf>
    <xf numFmtId="0" fontId="1" fillId="24" borderId="20" xfId="0" applyFont="1" applyFill="1" applyBorder="1" applyAlignment="1">
      <alignment wrapText="1"/>
    </xf>
    <xf numFmtId="0" fontId="1" fillId="24" borderId="35" xfId="0" applyFont="1" applyFill="1" applyBorder="1" applyAlignment="1">
      <alignment wrapText="1"/>
    </xf>
    <xf numFmtId="187" fontId="4" fillId="24" borderId="20" xfId="0" applyNumberFormat="1" applyFont="1" applyFill="1" applyBorder="1" applyAlignment="1">
      <alignment horizontal="center" vertical="top"/>
    </xf>
    <xf numFmtId="180" fontId="4" fillId="24" borderId="37" xfId="0" applyNumberFormat="1" applyFont="1" applyFill="1" applyBorder="1" applyAlignment="1">
      <alignment horizontal="center" vertical="top"/>
    </xf>
    <xf numFmtId="180" fontId="4" fillId="24" borderId="12" xfId="0" applyNumberFormat="1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center" vertical="top"/>
    </xf>
    <xf numFmtId="188" fontId="4" fillId="24" borderId="20" xfId="0" applyNumberFormat="1" applyFont="1" applyFill="1" applyBorder="1" applyAlignment="1">
      <alignment horizontal="center" vertical="top"/>
    </xf>
    <xf numFmtId="180" fontId="4" fillId="24" borderId="11" xfId="0" applyNumberFormat="1" applyFont="1" applyFill="1" applyBorder="1" applyAlignment="1">
      <alignment horizontal="center" vertical="top" wrapText="1"/>
    </xf>
    <xf numFmtId="180" fontId="4" fillId="24" borderId="12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 wrapText="1"/>
    </xf>
    <xf numFmtId="180" fontId="4" fillId="24" borderId="37" xfId="0" applyNumberFormat="1" applyFont="1" applyFill="1" applyBorder="1" applyAlignment="1">
      <alignment horizontal="center" vertical="top" wrapText="1"/>
    </xf>
    <xf numFmtId="0" fontId="6" fillId="24" borderId="35" xfId="0" applyFont="1" applyFill="1" applyBorder="1" applyAlignment="1">
      <alignment wrapText="1"/>
    </xf>
    <xf numFmtId="180" fontId="4" fillId="24" borderId="37" xfId="0" applyNumberFormat="1" applyFont="1" applyFill="1" applyBorder="1" applyAlignment="1">
      <alignment horizontal="center" vertical="top"/>
    </xf>
    <xf numFmtId="180" fontId="7" fillId="24" borderId="12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wrapText="1"/>
    </xf>
    <xf numFmtId="180" fontId="4" fillId="24" borderId="37" xfId="0" applyNumberFormat="1" applyFont="1" applyFill="1" applyBorder="1" applyAlignment="1">
      <alignment horizontal="center" vertical="top" wrapText="1"/>
    </xf>
    <xf numFmtId="2" fontId="4" fillId="24" borderId="37" xfId="0" applyNumberFormat="1" applyFont="1" applyFill="1" applyBorder="1" applyAlignment="1">
      <alignment horizontal="center" vertical="top" wrapText="1"/>
    </xf>
    <xf numFmtId="0" fontId="8" fillId="24" borderId="0" xfId="0" applyFont="1" applyFill="1" applyAlignment="1">
      <alignment wrapText="1"/>
    </xf>
    <xf numFmtId="0" fontId="1" fillId="24" borderId="1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left" wrapText="1"/>
    </xf>
    <xf numFmtId="0" fontId="1" fillId="24" borderId="20" xfId="0" applyFont="1" applyFill="1" applyBorder="1" applyAlignment="1">
      <alignment wrapText="1"/>
    </xf>
    <xf numFmtId="0" fontId="1" fillId="24" borderId="35" xfId="0" applyFont="1" applyFill="1" applyBorder="1" applyAlignment="1">
      <alignment wrapText="1"/>
    </xf>
    <xf numFmtId="180" fontId="4" fillId="24" borderId="12" xfId="0" applyNumberFormat="1" applyFont="1" applyFill="1" applyBorder="1" applyAlignment="1">
      <alignment horizontal="center" vertical="top"/>
    </xf>
    <xf numFmtId="0" fontId="1" fillId="24" borderId="20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horizontal="left" vertical="center" wrapText="1"/>
    </xf>
    <xf numFmtId="180" fontId="7" fillId="24" borderId="11" xfId="0" applyNumberFormat="1" applyFont="1" applyFill="1" applyBorder="1" applyAlignment="1">
      <alignment horizontal="center" vertical="top" wrapText="1"/>
    </xf>
    <xf numFmtId="2" fontId="7" fillId="24" borderId="20" xfId="0" applyNumberFormat="1" applyFont="1" applyFill="1" applyBorder="1" applyAlignment="1">
      <alignment horizontal="center" vertical="top" wrapText="1"/>
    </xf>
    <xf numFmtId="180" fontId="7" fillId="24" borderId="37" xfId="0" applyNumberFormat="1" applyFont="1" applyFill="1" applyBorder="1" applyAlignment="1">
      <alignment horizontal="center" vertical="top" wrapText="1"/>
    </xf>
    <xf numFmtId="2" fontId="7" fillId="24" borderId="37" xfId="0" applyNumberFormat="1" applyFont="1" applyFill="1" applyBorder="1" applyAlignment="1">
      <alignment horizontal="center" vertical="top" wrapText="1"/>
    </xf>
    <xf numFmtId="187" fontId="4" fillId="24" borderId="22" xfId="0" applyNumberFormat="1" applyFont="1" applyFill="1" applyBorder="1" applyAlignment="1">
      <alignment horizontal="center" vertical="top"/>
    </xf>
    <xf numFmtId="180" fontId="4" fillId="24" borderId="39" xfId="0" applyNumberFormat="1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center" vertical="top"/>
    </xf>
    <xf numFmtId="188" fontId="4" fillId="24" borderId="22" xfId="0" applyNumberFormat="1" applyFont="1" applyFill="1" applyBorder="1" applyAlignment="1">
      <alignment horizontal="center" vertical="top"/>
    </xf>
    <xf numFmtId="180" fontId="4" fillId="24" borderId="36" xfId="0" applyNumberFormat="1" applyFont="1" applyFill="1" applyBorder="1" applyAlignment="1">
      <alignment horizontal="center" vertical="top"/>
    </xf>
    <xf numFmtId="0" fontId="1" fillId="24" borderId="31" xfId="0" applyFont="1" applyFill="1" applyBorder="1" applyAlignment="1">
      <alignment horizontal="center" wrapText="1"/>
    </xf>
    <xf numFmtId="0" fontId="1" fillId="24" borderId="22" xfId="53" applyFont="1" applyFill="1" applyBorder="1" applyAlignment="1">
      <alignment wrapText="1"/>
      <protection/>
    </xf>
    <xf numFmtId="0" fontId="1" fillId="24" borderId="23" xfId="53" applyFont="1" applyFill="1" applyBorder="1" applyAlignment="1">
      <alignment wrapText="1"/>
      <protection/>
    </xf>
    <xf numFmtId="2" fontId="4" fillId="24" borderId="36" xfId="0" applyNumberFormat="1" applyFont="1" applyFill="1" applyBorder="1" applyAlignment="1">
      <alignment horizontal="center" vertical="top" wrapText="1"/>
    </xf>
    <xf numFmtId="2" fontId="4" fillId="24" borderId="39" xfId="0" applyNumberFormat="1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center" wrapText="1"/>
    </xf>
    <xf numFmtId="180" fontId="5" fillId="24" borderId="40" xfId="0" applyNumberFormat="1" applyFont="1" applyFill="1" applyBorder="1" applyAlignment="1">
      <alignment horizontal="center" vertical="top"/>
    </xf>
    <xf numFmtId="180" fontId="5" fillId="24" borderId="41" xfId="0" applyNumberFormat="1" applyFont="1" applyFill="1" applyBorder="1" applyAlignment="1">
      <alignment horizontal="center" vertical="top"/>
    </xf>
    <xf numFmtId="180" fontId="5" fillId="24" borderId="41" xfId="0" applyNumberFormat="1" applyFont="1" applyFill="1" applyBorder="1" applyAlignment="1">
      <alignment horizontal="center" vertical="top"/>
    </xf>
    <xf numFmtId="180" fontId="5" fillId="24" borderId="42" xfId="0" applyNumberFormat="1" applyFont="1" applyFill="1" applyBorder="1" applyAlignment="1">
      <alignment horizontal="center" vertical="top"/>
    </xf>
    <xf numFmtId="180" fontId="5" fillId="24" borderId="43" xfId="0" applyNumberFormat="1" applyFont="1" applyFill="1" applyBorder="1" applyAlignment="1">
      <alignment horizontal="center" vertical="top"/>
    </xf>
    <xf numFmtId="180" fontId="5" fillId="24" borderId="40" xfId="0" applyNumberFormat="1" applyFont="1" applyFill="1" applyBorder="1" applyAlignment="1">
      <alignment horizontal="center" vertical="top"/>
    </xf>
    <xf numFmtId="180" fontId="5" fillId="24" borderId="4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60" zoomScaleNormal="60" zoomScaleSheetLayoutView="75" zoomScalePageLayoutView="0" workbookViewId="0" topLeftCell="A1">
      <selection activeCell="K21" sqref="K21"/>
    </sheetView>
  </sheetViews>
  <sheetFormatPr defaultColWidth="9.140625" defaultRowHeight="15"/>
  <cols>
    <col min="1" max="1" width="8.28125" style="9" bestFit="1" customWidth="1"/>
    <col min="2" max="2" width="23.57421875" style="9" customWidth="1"/>
    <col min="3" max="3" width="12.7109375" style="9" customWidth="1"/>
    <col min="4" max="4" width="21.421875" style="9" customWidth="1"/>
    <col min="5" max="5" width="14.00390625" style="9" customWidth="1"/>
    <col min="6" max="6" width="12.00390625" style="55" customWidth="1"/>
    <col min="7" max="7" width="12.8515625" style="55" customWidth="1"/>
    <col min="8" max="8" width="9.7109375" style="55" customWidth="1"/>
    <col min="9" max="9" width="9.8515625" style="55" customWidth="1"/>
    <col min="10" max="10" width="12.8515625" style="55" customWidth="1"/>
    <col min="11" max="11" width="13.00390625" style="55" customWidth="1"/>
    <col min="12" max="12" width="12.57421875" style="55" customWidth="1"/>
    <col min="13" max="13" width="10.7109375" style="55" customWidth="1"/>
    <col min="14" max="14" width="11.8515625" style="55" customWidth="1"/>
    <col min="15" max="15" width="9.57421875" style="55" customWidth="1"/>
    <col min="16" max="16" width="13.57421875" style="55" customWidth="1"/>
    <col min="17" max="17" width="11.8515625" style="55" customWidth="1"/>
    <col min="18" max="18" width="13.57421875" style="55" customWidth="1"/>
    <col min="19" max="19" width="12.7109375" style="55" customWidth="1"/>
    <col min="20" max="20" width="12.00390625" style="55" customWidth="1"/>
    <col min="21" max="21" width="16.57421875" style="56" customWidth="1"/>
    <col min="22" max="22" width="17.421875" style="8" customWidth="1"/>
    <col min="23" max="16384" width="9.140625" style="9" customWidth="1"/>
  </cols>
  <sheetData>
    <row r="1" spans="1:21" ht="20.25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 t="s">
        <v>84</v>
      </c>
    </row>
    <row r="2" spans="1:22" s="5" customFormat="1" ht="58.5" customHeight="1" thickBot="1">
      <c r="A2" s="135" t="s">
        <v>87</v>
      </c>
      <c r="B2" s="135"/>
      <c r="C2" s="135"/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0"/>
    </row>
    <row r="3" spans="1:21" ht="12.75" customHeight="1">
      <c r="A3" s="137" t="s">
        <v>0</v>
      </c>
      <c r="B3" s="140" t="s">
        <v>83</v>
      </c>
      <c r="C3" s="140" t="s">
        <v>1</v>
      </c>
      <c r="D3" s="140" t="s">
        <v>2</v>
      </c>
      <c r="E3" s="143" t="s">
        <v>82</v>
      </c>
      <c r="F3" s="146" t="s">
        <v>85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 t="s">
        <v>86</v>
      </c>
    </row>
    <row r="4" spans="1:22" s="12" customFormat="1" ht="20.25">
      <c r="A4" s="138"/>
      <c r="B4" s="141"/>
      <c r="C4" s="141"/>
      <c r="D4" s="141"/>
      <c r="E4" s="144"/>
      <c r="F4" s="151" t="s">
        <v>3</v>
      </c>
      <c r="G4" s="134"/>
      <c r="H4" s="134"/>
      <c r="I4" s="134" t="s">
        <v>4</v>
      </c>
      <c r="J4" s="134"/>
      <c r="K4" s="134"/>
      <c r="L4" s="134" t="s">
        <v>5</v>
      </c>
      <c r="M4" s="134"/>
      <c r="N4" s="134"/>
      <c r="O4" s="134" t="s">
        <v>6</v>
      </c>
      <c r="P4" s="134"/>
      <c r="Q4" s="134"/>
      <c r="R4" s="134" t="s">
        <v>7</v>
      </c>
      <c r="S4" s="134"/>
      <c r="T4" s="134"/>
      <c r="U4" s="149"/>
      <c r="V4" s="11"/>
    </row>
    <row r="5" spans="1:22" s="12" customFormat="1" ht="96.75" customHeight="1" thickBot="1">
      <c r="A5" s="139"/>
      <c r="B5" s="142"/>
      <c r="C5" s="142"/>
      <c r="D5" s="142"/>
      <c r="E5" s="145"/>
      <c r="F5" s="13" t="s">
        <v>8</v>
      </c>
      <c r="G5" s="133" t="s">
        <v>88</v>
      </c>
      <c r="H5" s="124" t="s">
        <v>9</v>
      </c>
      <c r="I5" s="14" t="s">
        <v>10</v>
      </c>
      <c r="J5" s="133" t="s">
        <v>88</v>
      </c>
      <c r="K5" s="124" t="s">
        <v>9</v>
      </c>
      <c r="L5" s="14" t="s">
        <v>11</v>
      </c>
      <c r="M5" s="133" t="s">
        <v>88</v>
      </c>
      <c r="N5" s="124" t="s">
        <v>9</v>
      </c>
      <c r="O5" s="14" t="s">
        <v>10</v>
      </c>
      <c r="P5" s="133" t="s">
        <v>88</v>
      </c>
      <c r="Q5" s="124" t="s">
        <v>9</v>
      </c>
      <c r="R5" s="14" t="s">
        <v>12</v>
      </c>
      <c r="S5" s="133" t="s">
        <v>88</v>
      </c>
      <c r="T5" s="124" t="s">
        <v>9</v>
      </c>
      <c r="U5" s="150"/>
      <c r="V5" s="11"/>
    </row>
    <row r="6" spans="1:22" s="12" customFormat="1" ht="21" thickBot="1">
      <c r="A6" s="60">
        <v>1</v>
      </c>
      <c r="B6" s="61">
        <v>2</v>
      </c>
      <c r="C6" s="61">
        <v>3</v>
      </c>
      <c r="D6" s="61">
        <v>4</v>
      </c>
      <c r="E6" s="62">
        <v>5</v>
      </c>
      <c r="F6" s="15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7">
        <v>21</v>
      </c>
      <c r="V6" s="11"/>
    </row>
    <row r="7" spans="1:22" s="5" customFormat="1" ht="16.5" customHeight="1" thickBot="1">
      <c r="A7" s="57"/>
      <c r="B7" s="58" t="s">
        <v>13</v>
      </c>
      <c r="C7" s="59"/>
      <c r="D7" s="59"/>
      <c r="E7" s="5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63"/>
      <c r="V7" s="10"/>
    </row>
    <row r="8" spans="1:22" ht="17.25" customHeight="1">
      <c r="A8" s="71">
        <v>1</v>
      </c>
      <c r="B8" s="72" t="s">
        <v>14</v>
      </c>
      <c r="C8" s="73" t="s">
        <v>15</v>
      </c>
      <c r="D8" s="73" t="s">
        <v>16</v>
      </c>
      <c r="E8" s="74" t="s">
        <v>17</v>
      </c>
      <c r="F8" s="75">
        <v>0.2938</v>
      </c>
      <c r="G8" s="76">
        <v>6.894151000000001</v>
      </c>
      <c r="H8" s="77">
        <f>F8*G8</f>
        <v>2.0255015638000002</v>
      </c>
      <c r="I8" s="78">
        <v>0.0686</v>
      </c>
      <c r="J8" s="76">
        <v>29.039544999999997</v>
      </c>
      <c r="K8" s="77">
        <f aca="true" t="shared" si="0" ref="K8:K21">I8*J8</f>
        <v>1.9921127869999997</v>
      </c>
      <c r="L8" s="78">
        <v>2.112</v>
      </c>
      <c r="M8" s="79">
        <v>1.10783</v>
      </c>
      <c r="N8" s="77">
        <f>L8*M8</f>
        <v>2.33973696</v>
      </c>
      <c r="O8" s="78">
        <v>0.08049999999999999</v>
      </c>
      <c r="P8" s="76">
        <v>29.039544999999997</v>
      </c>
      <c r="Q8" s="77">
        <f aca="true" t="shared" si="1" ref="Q8:Q20">O8*P8</f>
        <v>2.3376833724999995</v>
      </c>
      <c r="R8" s="78">
        <v>21.5833</v>
      </c>
      <c r="S8" s="80">
        <v>0.0943486</v>
      </c>
      <c r="T8" s="77">
        <f>R8*S8</f>
        <v>2.03635413838</v>
      </c>
      <c r="U8" s="126">
        <f>MEDIAN(H8,K8,N8,Q8,T8)</f>
        <v>2.03635413838</v>
      </c>
      <c r="V8" s="19"/>
    </row>
    <row r="9" spans="1:22" s="12" customFormat="1" ht="16.5" customHeight="1">
      <c r="A9" s="81">
        <v>2</v>
      </c>
      <c r="B9" s="82" t="s">
        <v>18</v>
      </c>
      <c r="C9" s="83" t="s">
        <v>19</v>
      </c>
      <c r="D9" s="83" t="s">
        <v>16</v>
      </c>
      <c r="E9" s="84" t="s">
        <v>20</v>
      </c>
      <c r="F9" s="2">
        <v>0.1678</v>
      </c>
      <c r="G9" s="85">
        <v>6.894151000000001</v>
      </c>
      <c r="H9" s="86">
        <f>F9*G9</f>
        <v>1.1568385378000001</v>
      </c>
      <c r="I9" s="87">
        <v>0.0272</v>
      </c>
      <c r="J9" s="85">
        <v>29.039544999999997</v>
      </c>
      <c r="K9" s="86">
        <f t="shared" si="0"/>
        <v>0.7898756239999999</v>
      </c>
      <c r="L9" s="3">
        <v>0.7768</v>
      </c>
      <c r="M9" s="88">
        <v>1.10783</v>
      </c>
      <c r="N9" s="86">
        <f aca="true" t="shared" si="2" ref="N9:N24">L9*M9</f>
        <v>0.8605623440000001</v>
      </c>
      <c r="O9" s="87">
        <v>0.0287</v>
      </c>
      <c r="P9" s="85">
        <v>29.039544999999997</v>
      </c>
      <c r="Q9" s="86">
        <f t="shared" si="1"/>
        <v>0.8334349414999999</v>
      </c>
      <c r="R9" s="87">
        <v>6.3333</v>
      </c>
      <c r="S9" s="89">
        <v>0.0943486</v>
      </c>
      <c r="T9" s="86">
        <f aca="true" t="shared" si="3" ref="T9:T16">R9*S9</f>
        <v>0.59753798838</v>
      </c>
      <c r="U9" s="127">
        <f aca="true" t="shared" si="4" ref="U9:U24">MEDIAN(H9,K9,N9,Q9,T9)</f>
        <v>0.8334349414999999</v>
      </c>
      <c r="V9" s="19"/>
    </row>
    <row r="10" spans="1:22" s="12" customFormat="1" ht="16.5" customHeight="1">
      <c r="A10" s="81">
        <v>3</v>
      </c>
      <c r="B10" s="82" t="s">
        <v>21</v>
      </c>
      <c r="C10" s="83" t="s">
        <v>22</v>
      </c>
      <c r="D10" s="83" t="s">
        <v>16</v>
      </c>
      <c r="E10" s="84" t="s">
        <v>23</v>
      </c>
      <c r="F10" s="90">
        <v>0.24750000000000003</v>
      </c>
      <c r="G10" s="85">
        <v>6.894151000000001</v>
      </c>
      <c r="H10" s="86">
        <f>F10*G10</f>
        <v>1.7063023725000004</v>
      </c>
      <c r="I10" s="87">
        <v>0.042300000000000004</v>
      </c>
      <c r="J10" s="85">
        <v>29.039544999999997</v>
      </c>
      <c r="K10" s="86">
        <f>I10*J10</f>
        <v>1.2283727535</v>
      </c>
      <c r="L10" s="87">
        <v>2.426</v>
      </c>
      <c r="M10" s="88">
        <v>1.10783</v>
      </c>
      <c r="N10" s="86">
        <f t="shared" si="2"/>
        <v>2.6875955800000004</v>
      </c>
      <c r="O10" s="87">
        <v>0.0458</v>
      </c>
      <c r="P10" s="85">
        <v>29.039544999999997</v>
      </c>
      <c r="Q10" s="86">
        <f t="shared" si="1"/>
        <v>1.3300111609999998</v>
      </c>
      <c r="R10" s="87">
        <v>8.0379</v>
      </c>
      <c r="S10" s="89">
        <v>0.0943486</v>
      </c>
      <c r="T10" s="86">
        <f t="shared" si="3"/>
        <v>0.75836461194</v>
      </c>
      <c r="U10" s="127">
        <f t="shared" si="4"/>
        <v>1.3300111609999998</v>
      </c>
      <c r="V10" s="19"/>
    </row>
    <row r="11" spans="1:22" s="12" customFormat="1" ht="16.5" customHeight="1">
      <c r="A11" s="81">
        <v>4</v>
      </c>
      <c r="B11" s="83" t="s">
        <v>24</v>
      </c>
      <c r="C11" s="83" t="s">
        <v>25</v>
      </c>
      <c r="D11" s="83" t="s">
        <v>16</v>
      </c>
      <c r="E11" s="84" t="s">
        <v>26</v>
      </c>
      <c r="F11" s="90">
        <v>0.615</v>
      </c>
      <c r="G11" s="85">
        <v>6.894151000000001</v>
      </c>
      <c r="H11" s="86">
        <f>F11*G11</f>
        <v>4.239902865</v>
      </c>
      <c r="I11" s="87">
        <v>0.1453</v>
      </c>
      <c r="J11" s="85">
        <v>29.039544999999997</v>
      </c>
      <c r="K11" s="86">
        <f>I11*J11</f>
        <v>4.2194458885</v>
      </c>
      <c r="L11" s="87">
        <v>5.9773</v>
      </c>
      <c r="M11" s="88">
        <v>1.10783</v>
      </c>
      <c r="N11" s="86">
        <f t="shared" si="2"/>
        <v>6.6218322590000005</v>
      </c>
      <c r="O11" s="91">
        <v>0.1641</v>
      </c>
      <c r="P11" s="85">
        <v>29.039544999999997</v>
      </c>
      <c r="Q11" s="86">
        <f t="shared" si="1"/>
        <v>4.765389334499999</v>
      </c>
      <c r="R11" s="91">
        <v>47.7333</v>
      </c>
      <c r="S11" s="89">
        <v>0.0943486</v>
      </c>
      <c r="T11" s="86">
        <f t="shared" si="3"/>
        <v>4.50357002838</v>
      </c>
      <c r="U11" s="127">
        <f t="shared" si="4"/>
        <v>4.50357002838</v>
      </c>
      <c r="V11" s="19"/>
    </row>
    <row r="12" spans="1:22" s="12" customFormat="1" ht="27" customHeight="1">
      <c r="A12" s="81">
        <v>5</v>
      </c>
      <c r="B12" s="82" t="s">
        <v>27</v>
      </c>
      <c r="C12" s="83" t="s">
        <v>28</v>
      </c>
      <c r="D12" s="83" t="s">
        <v>16</v>
      </c>
      <c r="E12" s="84" t="s">
        <v>29</v>
      </c>
      <c r="F12" s="92"/>
      <c r="G12" s="85"/>
      <c r="H12" s="93"/>
      <c r="I12" s="87">
        <v>0.062</v>
      </c>
      <c r="J12" s="85">
        <v>29.039544999999997</v>
      </c>
      <c r="K12" s="86">
        <f t="shared" si="0"/>
        <v>1.8004517899999999</v>
      </c>
      <c r="L12" s="87">
        <v>1.9225</v>
      </c>
      <c r="M12" s="88">
        <v>1.10783</v>
      </c>
      <c r="N12" s="86">
        <f t="shared" si="2"/>
        <v>2.129803175</v>
      </c>
      <c r="O12" s="87">
        <v>0.088</v>
      </c>
      <c r="P12" s="85">
        <v>29.039544999999997</v>
      </c>
      <c r="Q12" s="86">
        <f t="shared" si="1"/>
        <v>2.5554799599999996</v>
      </c>
      <c r="R12" s="87">
        <v>17</v>
      </c>
      <c r="S12" s="89">
        <v>0.0943486</v>
      </c>
      <c r="T12" s="86">
        <f t="shared" si="3"/>
        <v>1.6039262</v>
      </c>
      <c r="U12" s="127">
        <f t="shared" si="4"/>
        <v>1.9651274825</v>
      </c>
      <c r="V12" s="19"/>
    </row>
    <row r="13" spans="1:22" s="12" customFormat="1" ht="27">
      <c r="A13" s="81">
        <v>6</v>
      </c>
      <c r="B13" s="82" t="s">
        <v>30</v>
      </c>
      <c r="C13" s="83" t="s">
        <v>31</v>
      </c>
      <c r="D13" s="83" t="s">
        <v>16</v>
      </c>
      <c r="E13" s="84" t="s">
        <v>23</v>
      </c>
      <c r="F13" s="90">
        <v>0.4536</v>
      </c>
      <c r="G13" s="85">
        <v>6.894151000000001</v>
      </c>
      <c r="H13" s="86">
        <f>F13*G13</f>
        <v>3.1271868936000002</v>
      </c>
      <c r="I13" s="87">
        <v>0.1364</v>
      </c>
      <c r="J13" s="85">
        <v>29.039544999999997</v>
      </c>
      <c r="K13" s="86">
        <f t="shared" si="0"/>
        <v>3.960993937999999</v>
      </c>
      <c r="L13" s="87">
        <v>4.188</v>
      </c>
      <c r="M13" s="88">
        <v>1.10783</v>
      </c>
      <c r="N13" s="86">
        <f t="shared" si="2"/>
        <v>4.63959204</v>
      </c>
      <c r="O13" s="87">
        <v>0.1585</v>
      </c>
      <c r="P13" s="85">
        <v>29.039544999999997</v>
      </c>
      <c r="Q13" s="86">
        <f t="shared" si="1"/>
        <v>4.602767882499999</v>
      </c>
      <c r="R13" s="87">
        <v>29.01</v>
      </c>
      <c r="S13" s="89">
        <v>0.0943486</v>
      </c>
      <c r="T13" s="86">
        <f t="shared" si="3"/>
        <v>2.7370528860000003</v>
      </c>
      <c r="U13" s="127">
        <f t="shared" si="4"/>
        <v>3.960993937999999</v>
      </c>
      <c r="V13" s="19"/>
    </row>
    <row r="14" spans="1:22" s="12" customFormat="1" ht="16.5" customHeight="1">
      <c r="A14" s="81">
        <v>7</v>
      </c>
      <c r="B14" s="82" t="s">
        <v>32</v>
      </c>
      <c r="C14" s="83" t="s">
        <v>33</v>
      </c>
      <c r="D14" s="83" t="s">
        <v>16</v>
      </c>
      <c r="E14" s="94" t="s">
        <v>34</v>
      </c>
      <c r="F14" s="2">
        <v>0.0818</v>
      </c>
      <c r="G14" s="85">
        <v>6.894151000000001</v>
      </c>
      <c r="H14" s="95">
        <f>F14*G14</f>
        <v>0.5639415518</v>
      </c>
      <c r="I14" s="96">
        <v>0.023088</v>
      </c>
      <c r="J14" s="85">
        <v>29.039544999999997</v>
      </c>
      <c r="K14" s="95">
        <f t="shared" si="0"/>
        <v>0.67046501496</v>
      </c>
      <c r="L14" s="97">
        <v>0.6057</v>
      </c>
      <c r="M14" s="88">
        <v>1.10783</v>
      </c>
      <c r="N14" s="95">
        <f t="shared" si="2"/>
        <v>0.6710126310000001</v>
      </c>
      <c r="O14" s="98">
        <v>0.0342</v>
      </c>
      <c r="P14" s="85">
        <v>29.039544999999997</v>
      </c>
      <c r="Q14" s="95">
        <f t="shared" si="1"/>
        <v>0.9931524389999999</v>
      </c>
      <c r="R14" s="3">
        <v>11.25</v>
      </c>
      <c r="S14" s="89">
        <v>0.0943486</v>
      </c>
      <c r="T14" s="95">
        <f t="shared" si="3"/>
        <v>1.06142175</v>
      </c>
      <c r="U14" s="128">
        <f t="shared" si="4"/>
        <v>0.6710126310000001</v>
      </c>
      <c r="V14" s="19"/>
    </row>
    <row r="15" spans="1:22" s="12" customFormat="1" ht="16.5" customHeight="1">
      <c r="A15" s="81">
        <v>8</v>
      </c>
      <c r="B15" s="82" t="s">
        <v>35</v>
      </c>
      <c r="C15" s="83" t="s">
        <v>36</v>
      </c>
      <c r="D15" s="83" t="s">
        <v>16</v>
      </c>
      <c r="E15" s="84" t="s">
        <v>37</v>
      </c>
      <c r="F15" s="2">
        <v>0.0767</v>
      </c>
      <c r="G15" s="85">
        <v>6.894151000000001</v>
      </c>
      <c r="H15" s="95">
        <f>F15*G15</f>
        <v>0.5287813817000001</v>
      </c>
      <c r="I15" s="3">
        <v>0.045</v>
      </c>
      <c r="J15" s="85">
        <v>29.039544999999997</v>
      </c>
      <c r="K15" s="95">
        <f t="shared" si="0"/>
        <v>1.3067795249999998</v>
      </c>
      <c r="L15" s="3">
        <v>1.4698</v>
      </c>
      <c r="M15" s="88">
        <v>1.10783</v>
      </c>
      <c r="N15" s="95">
        <f t="shared" si="2"/>
        <v>1.6282885340000002</v>
      </c>
      <c r="O15" s="3">
        <v>0.032</v>
      </c>
      <c r="P15" s="85">
        <v>29.039544999999997</v>
      </c>
      <c r="Q15" s="95">
        <f t="shared" si="1"/>
        <v>0.9292654399999999</v>
      </c>
      <c r="R15" s="3">
        <v>12.68</v>
      </c>
      <c r="S15" s="89">
        <v>0.0943486</v>
      </c>
      <c r="T15" s="95">
        <f t="shared" si="3"/>
        <v>1.196340248</v>
      </c>
      <c r="U15" s="128">
        <f t="shared" si="4"/>
        <v>1.196340248</v>
      </c>
      <c r="V15" s="19"/>
    </row>
    <row r="16" spans="1:22" s="12" customFormat="1" ht="16.5" customHeight="1">
      <c r="A16" s="81">
        <v>9</v>
      </c>
      <c r="B16" s="82" t="s">
        <v>38</v>
      </c>
      <c r="C16" s="83" t="s">
        <v>39</v>
      </c>
      <c r="D16" s="83" t="s">
        <v>16</v>
      </c>
      <c r="E16" s="99" t="s">
        <v>40</v>
      </c>
      <c r="F16" s="2">
        <v>0.1408</v>
      </c>
      <c r="G16" s="85">
        <v>6.894151000000001</v>
      </c>
      <c r="H16" s="95">
        <f>F16*G16</f>
        <v>0.9706964608000002</v>
      </c>
      <c r="I16" s="3">
        <v>0.03733333333333333</v>
      </c>
      <c r="J16" s="85">
        <v>29.039544999999997</v>
      </c>
      <c r="K16" s="95">
        <f t="shared" si="0"/>
        <v>1.0841430133333332</v>
      </c>
      <c r="L16" s="3">
        <v>1.54</v>
      </c>
      <c r="M16" s="88">
        <v>1.10783</v>
      </c>
      <c r="N16" s="95">
        <f t="shared" si="2"/>
        <v>1.7060582000000002</v>
      </c>
      <c r="O16" s="3">
        <v>0.054000000000000006</v>
      </c>
      <c r="P16" s="85">
        <v>29.039544999999997</v>
      </c>
      <c r="Q16" s="95">
        <f t="shared" si="1"/>
        <v>1.56813543</v>
      </c>
      <c r="R16" s="3">
        <v>13.2333</v>
      </c>
      <c r="S16" s="89">
        <v>0.0943486</v>
      </c>
      <c r="T16" s="95">
        <f t="shared" si="3"/>
        <v>1.24854332838</v>
      </c>
      <c r="U16" s="128">
        <f t="shared" si="4"/>
        <v>1.24854332838</v>
      </c>
      <c r="V16" s="19"/>
    </row>
    <row r="17" spans="1:22" s="102" customFormat="1" ht="30" customHeight="1">
      <c r="A17" s="81">
        <v>10</v>
      </c>
      <c r="B17" s="82" t="s">
        <v>41</v>
      </c>
      <c r="C17" s="83" t="s">
        <v>42</v>
      </c>
      <c r="D17" s="83" t="s">
        <v>43</v>
      </c>
      <c r="E17" s="84" t="s">
        <v>44</v>
      </c>
      <c r="F17" s="2"/>
      <c r="G17" s="85"/>
      <c r="H17" s="100"/>
      <c r="I17" s="97">
        <v>0.1001</v>
      </c>
      <c r="J17" s="85">
        <v>29.039544999999997</v>
      </c>
      <c r="K17" s="95">
        <f t="shared" si="0"/>
        <v>2.9068584544999996</v>
      </c>
      <c r="L17" s="3">
        <v>2.514</v>
      </c>
      <c r="M17" s="88">
        <v>1.10783</v>
      </c>
      <c r="N17" s="95">
        <f t="shared" si="2"/>
        <v>2.78508462</v>
      </c>
      <c r="O17" s="97">
        <v>0.1194</v>
      </c>
      <c r="P17" s="85">
        <v>29.039544999999997</v>
      </c>
      <c r="Q17" s="95">
        <f t="shared" si="1"/>
        <v>3.467321673</v>
      </c>
      <c r="R17" s="97"/>
      <c r="S17" s="89"/>
      <c r="T17" s="101"/>
      <c r="U17" s="127">
        <f t="shared" si="4"/>
        <v>2.9068584544999996</v>
      </c>
      <c r="V17" s="19"/>
    </row>
    <row r="18" spans="1:22" s="65" customFormat="1" ht="16.5" customHeight="1">
      <c r="A18" s="103">
        <v>11</v>
      </c>
      <c r="B18" s="104" t="s">
        <v>45</v>
      </c>
      <c r="C18" s="105" t="s">
        <v>46</v>
      </c>
      <c r="D18" s="105" t="s">
        <v>16</v>
      </c>
      <c r="E18" s="106" t="s">
        <v>47</v>
      </c>
      <c r="F18" s="2">
        <v>0.886</v>
      </c>
      <c r="G18" s="85">
        <v>6.894151000000001</v>
      </c>
      <c r="H18" s="95">
        <f>F18*G18</f>
        <v>6.108217786000001</v>
      </c>
      <c r="I18" s="3">
        <v>0.15000000000000002</v>
      </c>
      <c r="J18" s="85">
        <v>29.039544999999997</v>
      </c>
      <c r="K18" s="95">
        <f t="shared" si="0"/>
        <v>4.35593175</v>
      </c>
      <c r="L18" s="3">
        <v>4.4118</v>
      </c>
      <c r="M18" s="88">
        <v>1.10783</v>
      </c>
      <c r="N18" s="95">
        <f t="shared" si="2"/>
        <v>4.887524394000001</v>
      </c>
      <c r="O18" s="3">
        <v>0.28400000000000003</v>
      </c>
      <c r="P18" s="85">
        <v>29.039544999999997</v>
      </c>
      <c r="Q18" s="95">
        <f t="shared" si="1"/>
        <v>8.24723078</v>
      </c>
      <c r="R18" s="3">
        <v>34.6375</v>
      </c>
      <c r="S18" s="89">
        <v>0.0943486</v>
      </c>
      <c r="T18" s="95">
        <f>R18*S18</f>
        <v>3.2679996325000005</v>
      </c>
      <c r="U18" s="128">
        <f t="shared" si="4"/>
        <v>4.887524394000001</v>
      </c>
      <c r="V18" s="19"/>
    </row>
    <row r="19" spans="1:22" s="65" customFormat="1" ht="16.5" customHeight="1">
      <c r="A19" s="103">
        <v>12</v>
      </c>
      <c r="B19" s="104" t="s">
        <v>48</v>
      </c>
      <c r="C19" s="105" t="s">
        <v>49</v>
      </c>
      <c r="D19" s="105" t="s">
        <v>16</v>
      </c>
      <c r="E19" s="106" t="s">
        <v>50</v>
      </c>
      <c r="F19" s="2">
        <v>0.6425</v>
      </c>
      <c r="G19" s="85">
        <v>6.894151000000001</v>
      </c>
      <c r="H19" s="95">
        <f>F19*G19</f>
        <v>4.4294920175</v>
      </c>
      <c r="I19" s="3">
        <v>0.0979</v>
      </c>
      <c r="J19" s="85">
        <v>29.039544999999997</v>
      </c>
      <c r="K19" s="95">
        <f t="shared" si="0"/>
        <v>2.8429714555</v>
      </c>
      <c r="L19" s="107">
        <v>9.4948</v>
      </c>
      <c r="M19" s="88">
        <v>1.10783</v>
      </c>
      <c r="N19" s="95">
        <f t="shared" si="2"/>
        <v>10.518624284000001</v>
      </c>
      <c r="O19" s="3">
        <v>0.1</v>
      </c>
      <c r="P19" s="85">
        <v>29.039544999999997</v>
      </c>
      <c r="Q19" s="95">
        <f t="shared" si="1"/>
        <v>2.9039544999999998</v>
      </c>
      <c r="R19" s="3">
        <v>21.7857</v>
      </c>
      <c r="S19" s="89">
        <v>0.0943486</v>
      </c>
      <c r="T19" s="95">
        <f>R19*S19</f>
        <v>2.05545029502</v>
      </c>
      <c r="U19" s="128">
        <f t="shared" si="4"/>
        <v>2.9039544999999998</v>
      </c>
      <c r="V19" s="19"/>
    </row>
    <row r="20" spans="1:22" s="65" customFormat="1" ht="16.5" customHeight="1">
      <c r="A20" s="103">
        <v>13</v>
      </c>
      <c r="B20" s="104" t="s">
        <v>51</v>
      </c>
      <c r="C20" s="105" t="s">
        <v>52</v>
      </c>
      <c r="D20" s="105" t="s">
        <v>16</v>
      </c>
      <c r="E20" s="106" t="s">
        <v>53</v>
      </c>
      <c r="F20" s="2">
        <v>0.319</v>
      </c>
      <c r="G20" s="85">
        <v>6.894151000000001</v>
      </c>
      <c r="H20" s="95">
        <f>F20*G20</f>
        <v>2.1992341690000003</v>
      </c>
      <c r="I20" s="107">
        <v>0.1031</v>
      </c>
      <c r="J20" s="85">
        <v>29.039544999999997</v>
      </c>
      <c r="K20" s="95">
        <f t="shared" si="0"/>
        <v>2.9939770894999995</v>
      </c>
      <c r="L20" s="3">
        <v>3.6368</v>
      </c>
      <c r="M20" s="88">
        <v>1.10783</v>
      </c>
      <c r="N20" s="95">
        <f t="shared" si="2"/>
        <v>4.028956144</v>
      </c>
      <c r="O20" s="97">
        <v>0.1993</v>
      </c>
      <c r="P20" s="85">
        <v>29.039544999999997</v>
      </c>
      <c r="Q20" s="95">
        <f t="shared" si="1"/>
        <v>5.787581318499999</v>
      </c>
      <c r="R20" s="3">
        <v>35.8</v>
      </c>
      <c r="S20" s="89">
        <v>0.0943486</v>
      </c>
      <c r="T20" s="95">
        <f>R20*S20</f>
        <v>3.37767988</v>
      </c>
      <c r="U20" s="128">
        <f t="shared" si="4"/>
        <v>3.37767988</v>
      </c>
      <c r="V20" s="19"/>
    </row>
    <row r="21" spans="1:22" s="12" customFormat="1" ht="30.75" customHeight="1">
      <c r="A21" s="81">
        <v>14</v>
      </c>
      <c r="B21" s="67" t="s">
        <v>54</v>
      </c>
      <c r="C21" s="108" t="s">
        <v>55</v>
      </c>
      <c r="D21" s="83" t="s">
        <v>56</v>
      </c>
      <c r="E21" s="109" t="s">
        <v>57</v>
      </c>
      <c r="F21" s="110"/>
      <c r="G21" s="111"/>
      <c r="H21" s="112"/>
      <c r="I21" s="96">
        <v>0.20499999999999996</v>
      </c>
      <c r="J21" s="85">
        <v>29.039544999999997</v>
      </c>
      <c r="K21" s="95">
        <f t="shared" si="0"/>
        <v>5.953106724999998</v>
      </c>
      <c r="L21" s="96">
        <v>7.33</v>
      </c>
      <c r="M21" s="88">
        <v>1.10783</v>
      </c>
      <c r="N21" s="95">
        <f t="shared" si="2"/>
        <v>8.120393900000002</v>
      </c>
      <c r="O21" s="96"/>
      <c r="P21" s="111"/>
      <c r="Q21" s="113"/>
      <c r="R21" s="3"/>
      <c r="S21" s="20"/>
      <c r="T21" s="113"/>
      <c r="U21" s="128">
        <f t="shared" si="4"/>
        <v>7.0367503125</v>
      </c>
      <c r="V21" s="19"/>
    </row>
    <row r="22" spans="1:22" s="12" customFormat="1" ht="30.75" customHeight="1">
      <c r="A22" s="81">
        <v>14</v>
      </c>
      <c r="B22" s="67" t="s">
        <v>54</v>
      </c>
      <c r="C22" s="108" t="s">
        <v>55</v>
      </c>
      <c r="D22" s="83" t="s">
        <v>43</v>
      </c>
      <c r="E22" s="109" t="s">
        <v>58</v>
      </c>
      <c r="F22" s="110">
        <v>0.0831</v>
      </c>
      <c r="G22" s="85">
        <v>6.894151000000001</v>
      </c>
      <c r="H22" s="95">
        <f>F22*G22</f>
        <v>0.5729039481</v>
      </c>
      <c r="I22" s="96"/>
      <c r="J22" s="85"/>
      <c r="K22" s="113"/>
      <c r="L22" s="96"/>
      <c r="M22" s="88"/>
      <c r="N22" s="95"/>
      <c r="O22" s="96"/>
      <c r="P22" s="111"/>
      <c r="Q22" s="113"/>
      <c r="R22" s="3">
        <v>20.1923</v>
      </c>
      <c r="S22" s="89">
        <v>0.0943486</v>
      </c>
      <c r="T22" s="95">
        <f>R22*S22</f>
        <v>1.90511523578</v>
      </c>
      <c r="U22" s="128">
        <f t="shared" si="4"/>
        <v>1.23900959194</v>
      </c>
      <c r="V22" s="19"/>
    </row>
    <row r="23" spans="1:22" s="12" customFormat="1" ht="21.75" customHeight="1">
      <c r="A23" s="81">
        <v>15</v>
      </c>
      <c r="B23" s="82" t="s">
        <v>59</v>
      </c>
      <c r="C23" s="83" t="s">
        <v>60</v>
      </c>
      <c r="D23" s="83" t="s">
        <v>16</v>
      </c>
      <c r="E23" s="84" t="s">
        <v>61</v>
      </c>
      <c r="F23" s="2">
        <v>0.41</v>
      </c>
      <c r="G23" s="85">
        <v>6.894151000000001</v>
      </c>
      <c r="H23" s="95">
        <f>F23*G23</f>
        <v>2.8266019100000004</v>
      </c>
      <c r="I23" s="3">
        <v>0.1079</v>
      </c>
      <c r="J23" s="85">
        <v>29.039544999999997</v>
      </c>
      <c r="K23" s="95">
        <f>I23*J23</f>
        <v>3.1333669054999995</v>
      </c>
      <c r="L23" s="3">
        <v>3.7894</v>
      </c>
      <c r="M23" s="88">
        <v>1.10783</v>
      </c>
      <c r="N23" s="95">
        <f t="shared" si="2"/>
        <v>4.198011002</v>
      </c>
      <c r="O23" s="3">
        <v>0.1025</v>
      </c>
      <c r="P23" s="85">
        <v>29.039544999999997</v>
      </c>
      <c r="Q23" s="95">
        <f>O23*P23</f>
        <v>2.9765533624999994</v>
      </c>
      <c r="R23" s="3">
        <v>48.300000000000004</v>
      </c>
      <c r="S23" s="89">
        <v>0.0943486</v>
      </c>
      <c r="T23" s="95">
        <f>R23*S23</f>
        <v>4.557037380000001</v>
      </c>
      <c r="U23" s="128">
        <f t="shared" si="4"/>
        <v>3.1333669054999995</v>
      </c>
      <c r="V23" s="19"/>
    </row>
    <row r="24" spans="1:22" s="12" customFormat="1" ht="21" customHeight="1" thickBot="1">
      <c r="A24" s="22">
        <v>16</v>
      </c>
      <c r="B24" s="23" t="s">
        <v>62</v>
      </c>
      <c r="C24" s="24" t="s">
        <v>63</v>
      </c>
      <c r="D24" s="24" t="s">
        <v>16</v>
      </c>
      <c r="E24" s="25" t="s">
        <v>40</v>
      </c>
      <c r="F24" s="26">
        <v>0.2468</v>
      </c>
      <c r="G24" s="114">
        <v>6.894151000000001</v>
      </c>
      <c r="H24" s="115">
        <f>F24*G24</f>
        <v>1.7014764668000002</v>
      </c>
      <c r="I24" s="27">
        <v>0.06133333333333334</v>
      </c>
      <c r="J24" s="114">
        <v>29.039544999999997</v>
      </c>
      <c r="K24" s="115">
        <f>I24*J24</f>
        <v>1.7810920933333332</v>
      </c>
      <c r="L24" s="27">
        <v>2.484</v>
      </c>
      <c r="M24" s="116">
        <v>1.10783</v>
      </c>
      <c r="N24" s="115">
        <f t="shared" si="2"/>
        <v>2.75184972</v>
      </c>
      <c r="O24" s="27">
        <v>0.062</v>
      </c>
      <c r="P24" s="114">
        <v>29.039544999999997</v>
      </c>
      <c r="Q24" s="115">
        <f>O24*P24</f>
        <v>1.8004517899999999</v>
      </c>
      <c r="R24" s="27">
        <v>15.067</v>
      </c>
      <c r="S24" s="117">
        <v>0.0943486</v>
      </c>
      <c r="T24" s="115">
        <f>R24*S24</f>
        <v>1.4215503562</v>
      </c>
      <c r="U24" s="129">
        <f t="shared" si="4"/>
        <v>1.7810920933333332</v>
      </c>
      <c r="V24" s="19"/>
    </row>
    <row r="25" spans="1:22" s="34" customFormat="1" ht="16.5" customHeight="1" thickBot="1">
      <c r="A25" s="28"/>
      <c r="B25" s="29" t="s">
        <v>64</v>
      </c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2"/>
      <c r="R25" s="31"/>
      <c r="S25" s="33"/>
      <c r="T25" s="32"/>
      <c r="U25" s="130"/>
      <c r="V25" s="19"/>
    </row>
    <row r="26" spans="1:22" s="12" customFormat="1" ht="19.5" customHeight="1">
      <c r="A26" s="71">
        <v>17</v>
      </c>
      <c r="B26" s="72" t="s">
        <v>65</v>
      </c>
      <c r="C26" s="73" t="s">
        <v>66</v>
      </c>
      <c r="D26" s="73" t="s">
        <v>16</v>
      </c>
      <c r="E26" s="74" t="s">
        <v>67</v>
      </c>
      <c r="F26" s="4">
        <v>0.37466666666666665</v>
      </c>
      <c r="G26" s="76">
        <v>6.894151000000001</v>
      </c>
      <c r="H26" s="118">
        <f>F26*G26</f>
        <v>2.5830085746666667</v>
      </c>
      <c r="I26" s="1">
        <v>0.08166666666666668</v>
      </c>
      <c r="J26" s="76">
        <v>29.039544999999997</v>
      </c>
      <c r="K26" s="118">
        <f>I26*J26</f>
        <v>2.371562841666667</v>
      </c>
      <c r="L26" s="1">
        <v>4.263388888888889</v>
      </c>
      <c r="M26" s="79">
        <v>1.10783</v>
      </c>
      <c r="N26" s="118">
        <f>L26*M26</f>
        <v>4.723110112777778</v>
      </c>
      <c r="O26" s="1">
        <v>0.13799999999999998</v>
      </c>
      <c r="P26" s="76">
        <v>29.039544999999997</v>
      </c>
      <c r="Q26" s="118">
        <f>O26*P26</f>
        <v>4.007457209999999</v>
      </c>
      <c r="R26" s="1">
        <v>15.03921568627451</v>
      </c>
      <c r="S26" s="80">
        <v>0.0943486</v>
      </c>
      <c r="T26" s="118">
        <f>R26*S26</f>
        <v>1.4189289450980394</v>
      </c>
      <c r="U26" s="131">
        <f>MEDIAN(H26,K26,N26,Q26,T26)</f>
        <v>2.5830085746666667</v>
      </c>
      <c r="V26" s="19"/>
    </row>
    <row r="27" spans="1:22" s="12" customFormat="1" ht="18.75" customHeight="1" thickBot="1">
      <c r="A27" s="119">
        <v>18</v>
      </c>
      <c r="B27" s="23" t="s">
        <v>68</v>
      </c>
      <c r="C27" s="24" t="s">
        <v>69</v>
      </c>
      <c r="D27" s="120" t="s">
        <v>16</v>
      </c>
      <c r="E27" s="121" t="s">
        <v>44</v>
      </c>
      <c r="F27" s="35">
        <v>0.47350000000000003</v>
      </c>
      <c r="G27" s="114">
        <v>6.894151000000001</v>
      </c>
      <c r="H27" s="115">
        <f>F27*G27</f>
        <v>3.2643804985000004</v>
      </c>
      <c r="I27" s="27">
        <v>0.09022222222222222</v>
      </c>
      <c r="J27" s="114">
        <v>29.039544999999997</v>
      </c>
      <c r="K27" s="115">
        <f>I27*J27</f>
        <v>2.6200122822222216</v>
      </c>
      <c r="L27" s="27">
        <v>4</v>
      </c>
      <c r="M27" s="116">
        <v>1.10783</v>
      </c>
      <c r="N27" s="115">
        <f>L27*M27</f>
        <v>4.43132</v>
      </c>
      <c r="O27" s="27">
        <v>0.10866666666666666</v>
      </c>
      <c r="P27" s="114">
        <v>29.039544999999997</v>
      </c>
      <c r="Q27" s="115">
        <f>O27*P27</f>
        <v>3.155630556666666</v>
      </c>
      <c r="R27" s="27">
        <v>22.491666666666667</v>
      </c>
      <c r="S27" s="117">
        <v>0.0943486</v>
      </c>
      <c r="T27" s="115">
        <f>R27*S27</f>
        <v>2.122057261666667</v>
      </c>
      <c r="U27" s="129">
        <f>MEDIAN(H27,K27,N27,Q27,T27)</f>
        <v>3.155630556666666</v>
      </c>
      <c r="V27" s="19"/>
    </row>
    <row r="28" spans="1:22" s="34" customFormat="1" ht="16.5" customHeight="1" thickBot="1">
      <c r="A28" s="36"/>
      <c r="B28" s="37" t="s">
        <v>70</v>
      </c>
      <c r="C28" s="38"/>
      <c r="D28" s="38"/>
      <c r="E28" s="38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2"/>
      <c r="R28" s="31"/>
      <c r="S28" s="33"/>
      <c r="T28" s="32"/>
      <c r="U28" s="132"/>
      <c r="V28" s="19"/>
    </row>
    <row r="29" spans="1:22" s="65" customFormat="1" ht="27" customHeight="1">
      <c r="A29" s="39">
        <v>19</v>
      </c>
      <c r="B29" s="40" t="s">
        <v>71</v>
      </c>
      <c r="C29" s="41" t="s">
        <v>72</v>
      </c>
      <c r="D29" s="42" t="s">
        <v>73</v>
      </c>
      <c r="E29" s="43" t="s">
        <v>74</v>
      </c>
      <c r="F29" s="4">
        <v>0.8812</v>
      </c>
      <c r="G29" s="76">
        <v>6.894151000000001</v>
      </c>
      <c r="H29" s="118">
        <f>F29*G29</f>
        <v>6.075125861200001</v>
      </c>
      <c r="I29" s="1">
        <v>0.2777</v>
      </c>
      <c r="J29" s="76">
        <v>29.039544999999997</v>
      </c>
      <c r="K29" s="118">
        <f>I29*J29</f>
        <v>8.0642816465</v>
      </c>
      <c r="L29" s="1">
        <v>9.876100000000001</v>
      </c>
      <c r="M29" s="79">
        <v>1.10783</v>
      </c>
      <c r="N29" s="118">
        <f>L29*M29</f>
        <v>10.941039863000002</v>
      </c>
      <c r="O29" s="44"/>
      <c r="P29" s="45"/>
      <c r="Q29" s="122"/>
      <c r="R29" s="44"/>
      <c r="S29" s="46"/>
      <c r="T29" s="122"/>
      <c r="U29" s="131">
        <f>MEDIAN(H29,K29,N29,Q29,T29)</f>
        <v>8.0642816465</v>
      </c>
      <c r="V29" s="64"/>
    </row>
    <row r="30" spans="1:22" s="65" customFormat="1" ht="27" customHeight="1">
      <c r="A30" s="66">
        <v>20</v>
      </c>
      <c r="B30" s="67" t="s">
        <v>75</v>
      </c>
      <c r="C30" s="68" t="s">
        <v>76</v>
      </c>
      <c r="D30" s="69" t="s">
        <v>77</v>
      </c>
      <c r="E30" s="70" t="s">
        <v>74</v>
      </c>
      <c r="F30" s="2">
        <v>1.2744</v>
      </c>
      <c r="G30" s="85">
        <v>6.894151000000001</v>
      </c>
      <c r="H30" s="95">
        <f>F30*G30</f>
        <v>8.785906034400002</v>
      </c>
      <c r="I30" s="3">
        <v>0.3156</v>
      </c>
      <c r="J30" s="85">
        <v>29.039544999999997</v>
      </c>
      <c r="K30" s="95">
        <f>I30*J30</f>
        <v>9.164880401999998</v>
      </c>
      <c r="L30" s="3">
        <v>10.920399999999999</v>
      </c>
      <c r="M30" s="88">
        <v>1.10783</v>
      </c>
      <c r="N30" s="95">
        <f>L30*M30</f>
        <v>12.097946732</v>
      </c>
      <c r="O30" s="3">
        <v>0.5001</v>
      </c>
      <c r="P30" s="85">
        <v>29.039544999999997</v>
      </c>
      <c r="Q30" s="95">
        <f>O30*P30</f>
        <v>14.522676454499997</v>
      </c>
      <c r="R30" s="3">
        <v>87.47999999999999</v>
      </c>
      <c r="S30" s="89">
        <v>0.0943486</v>
      </c>
      <c r="T30" s="95">
        <f>R30*S30</f>
        <v>8.253615528</v>
      </c>
      <c r="U30" s="128">
        <f>MEDIAN(H30,K30,N30,Q30,T30)</f>
        <v>9.164880401999998</v>
      </c>
      <c r="V30" s="64"/>
    </row>
    <row r="31" spans="1:22" s="65" customFormat="1" ht="27" customHeight="1">
      <c r="A31" s="66">
        <v>20</v>
      </c>
      <c r="B31" s="67" t="s">
        <v>75</v>
      </c>
      <c r="C31" s="68" t="s">
        <v>76</v>
      </c>
      <c r="D31" s="69" t="s">
        <v>78</v>
      </c>
      <c r="E31" s="70" t="s">
        <v>74</v>
      </c>
      <c r="F31" s="2">
        <v>1.0583</v>
      </c>
      <c r="G31" s="85">
        <v>6.894151000000001</v>
      </c>
      <c r="H31" s="95">
        <f>F31*G31</f>
        <v>7.296080003300001</v>
      </c>
      <c r="I31" s="3">
        <v>0.2592</v>
      </c>
      <c r="J31" s="85">
        <v>29.039544999999997</v>
      </c>
      <c r="K31" s="95">
        <f>I31*J31</f>
        <v>7.527050063999999</v>
      </c>
      <c r="L31" s="3">
        <v>8.6927</v>
      </c>
      <c r="M31" s="88">
        <v>1.10783</v>
      </c>
      <c r="N31" s="95">
        <f>L31*M31</f>
        <v>9.630033841000001</v>
      </c>
      <c r="O31" s="3"/>
      <c r="P31" s="21"/>
      <c r="Q31" s="101"/>
      <c r="R31" s="3">
        <v>83.85000000000001</v>
      </c>
      <c r="S31" s="89">
        <v>0.0943486</v>
      </c>
      <c r="T31" s="95">
        <f>R31*S31</f>
        <v>7.911130110000001</v>
      </c>
      <c r="U31" s="128">
        <f>MEDIAN(H31,K31,N31,Q31,T31)</f>
        <v>7.719090087</v>
      </c>
      <c r="V31" s="64"/>
    </row>
    <row r="32" spans="1:22" s="65" customFormat="1" ht="27" customHeight="1">
      <c r="A32" s="66">
        <v>21</v>
      </c>
      <c r="B32" s="67" t="s">
        <v>79</v>
      </c>
      <c r="C32" s="68" t="s">
        <v>80</v>
      </c>
      <c r="D32" s="69" t="s">
        <v>73</v>
      </c>
      <c r="E32" s="70" t="s">
        <v>74</v>
      </c>
      <c r="F32" s="2">
        <v>0.35</v>
      </c>
      <c r="G32" s="85">
        <v>6.894151000000001</v>
      </c>
      <c r="H32" s="95">
        <f>F32*G32</f>
        <v>2.41295285</v>
      </c>
      <c r="I32" s="3"/>
      <c r="J32" s="85"/>
      <c r="K32" s="100"/>
      <c r="L32" s="3">
        <v>2.5872</v>
      </c>
      <c r="M32" s="88">
        <v>1.10783</v>
      </c>
      <c r="N32" s="95">
        <f>L32*M32</f>
        <v>2.8661777760000002</v>
      </c>
      <c r="O32" s="3">
        <v>0.0784</v>
      </c>
      <c r="P32" s="85">
        <v>29.039544999999997</v>
      </c>
      <c r="Q32" s="95">
        <f>O32*P32</f>
        <v>2.2767003279999996</v>
      </c>
      <c r="R32" s="3">
        <v>25.35</v>
      </c>
      <c r="S32" s="89">
        <v>0.0943486</v>
      </c>
      <c r="T32" s="95">
        <f>R32*S32</f>
        <v>2.3917370100000004</v>
      </c>
      <c r="U32" s="128">
        <f>MEDIAN(H32,K32,N32,Q32,T32)</f>
        <v>2.40234493</v>
      </c>
      <c r="V32" s="64"/>
    </row>
    <row r="33" spans="1:22" s="65" customFormat="1" ht="27" customHeight="1" thickBot="1">
      <c r="A33" s="47">
        <v>21</v>
      </c>
      <c r="B33" s="48" t="s">
        <v>79</v>
      </c>
      <c r="C33" s="49" t="s">
        <v>80</v>
      </c>
      <c r="D33" s="50" t="s">
        <v>81</v>
      </c>
      <c r="E33" s="51" t="s">
        <v>40</v>
      </c>
      <c r="F33" s="35">
        <v>2.2664999999999997</v>
      </c>
      <c r="G33" s="114">
        <v>6.894151000000001</v>
      </c>
      <c r="H33" s="115">
        <f>F33*G33</f>
        <v>15.6255932415</v>
      </c>
      <c r="I33" s="27">
        <v>0.229</v>
      </c>
      <c r="J33" s="114">
        <v>29.039544999999997</v>
      </c>
      <c r="K33" s="115">
        <f>I33*J33</f>
        <v>6.650055804999999</v>
      </c>
      <c r="L33" s="27">
        <v>7.2379999999999995</v>
      </c>
      <c r="M33" s="116">
        <v>1.10783</v>
      </c>
      <c r="N33" s="115">
        <f>L33*M33</f>
        <v>8.01847354</v>
      </c>
      <c r="O33" s="27">
        <v>0.289</v>
      </c>
      <c r="P33" s="114">
        <v>29.039544999999997</v>
      </c>
      <c r="Q33" s="115">
        <f>O33*P33</f>
        <v>8.392428504999998</v>
      </c>
      <c r="R33" s="52"/>
      <c r="S33" s="53"/>
      <c r="T33" s="123"/>
      <c r="U33" s="129">
        <f>MEDIAN(H33,K33,N33,Q33,T33)</f>
        <v>8.2054510225</v>
      </c>
      <c r="V33" s="64"/>
    </row>
    <row r="34" spans="1:22" s="5" customFormat="1" ht="20.25">
      <c r="A34" s="54"/>
      <c r="B34" s="54"/>
      <c r="C34" s="54"/>
      <c r="D34" s="54"/>
      <c r="E34" s="5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54"/>
      <c r="V34" s="10"/>
    </row>
    <row r="35" spans="1:22" s="5" customFormat="1" ht="20.25">
      <c r="A35" s="34"/>
      <c r="B35" s="34"/>
      <c r="C35" s="34"/>
      <c r="D35" s="34"/>
      <c r="E35" s="3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34"/>
      <c r="V35" s="10"/>
    </row>
    <row r="36" spans="1:21" ht="20.25">
      <c r="A36" s="34"/>
      <c r="B36" s="34"/>
      <c r="C36" s="34"/>
      <c r="D36" s="34"/>
      <c r="E36" s="3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34"/>
    </row>
    <row r="37" spans="1:21" ht="20.25">
      <c r="A37" s="34"/>
      <c r="B37" s="34"/>
      <c r="C37" s="34"/>
      <c r="D37" s="34"/>
      <c r="E37" s="3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34"/>
    </row>
  </sheetData>
  <sheetProtection/>
  <autoFilter ref="A6:V33"/>
  <mergeCells count="13">
    <mergeCell ref="U3:U5"/>
    <mergeCell ref="F4:H4"/>
    <mergeCell ref="I4:K4"/>
    <mergeCell ref="L4:N4"/>
    <mergeCell ref="O4:Q4"/>
    <mergeCell ref="R4:T4"/>
    <mergeCell ref="A2:U2"/>
    <mergeCell ref="A3:A5"/>
    <mergeCell ref="B3:B5"/>
    <mergeCell ref="C3:C5"/>
    <mergeCell ref="D3:D5"/>
    <mergeCell ref="E3:E5"/>
    <mergeCell ref="F3:T3"/>
  </mergeCells>
  <printOptions/>
  <pageMargins left="0" right="0" top="0.7480314960629921" bottom="0.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Лясковський</cp:lastModifiedBy>
  <cp:lastPrinted>2017-06-06T11:22:30Z</cp:lastPrinted>
  <dcterms:created xsi:type="dcterms:W3CDTF">2017-03-20T10:52:21Z</dcterms:created>
  <dcterms:modified xsi:type="dcterms:W3CDTF">2017-06-16T13:58:03Z</dcterms:modified>
  <cp:category/>
  <cp:version/>
  <cp:contentType/>
  <cp:contentStatus/>
</cp:coreProperties>
</file>